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olors240.xml" ContentType="application/vnd.ms-office.chartcolorstyle+xml"/>
  <Override PartName="/xl/charts/style2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9\IAT 2019\1er Trim 2019\"/>
    </mc:Choice>
  </mc:AlternateContent>
  <workbookProtection workbookPassword="CD91" lockStructure="1"/>
  <bookViews>
    <workbookView xWindow="0" yWindow="0" windowWidth="10020" windowHeight="9795" tabRatio="998"/>
  </bookViews>
  <sheets>
    <sheet name="Portada" sheetId="33" r:id="rId1"/>
    <sheet name="Índice" sheetId="29" r:id="rId2"/>
    <sheet name="1.Metas ATD H." sheetId="42" r:id="rId3"/>
    <sheet name="1.1 Metas ATD Indígena" sheetId="52" r:id="rId4"/>
    <sheet name="2. Metas Formación" sheetId="43" r:id="rId5"/>
    <sheet name="3.- Metas S.Vulnerabilidad" sheetId="48" r:id="rId6"/>
    <sheet name="4.- MEVyT Acreditación" sheetId="20" r:id="rId7"/>
    <sheet name="5.-MEVyT Modulos" sheetId="10" r:id="rId8"/>
    <sheet name="6.-Figuras inst. y sol. f. " sheetId="8" r:id="rId9"/>
    <sheet name="7.- Convenios" sheetId="18" r:id="rId10"/>
    <sheet name="8.- PEC" sheetId="12" r:id="rId11"/>
    <sheet name="9.-Presupuesto" sheetId="51" r:id="rId12"/>
    <sheet name="10.-Buenas Prácticas " sheetId="46" r:id="rId13"/>
    <sheet name="Reporte Metas" sheetId="41" state="hidden" r:id="rId14"/>
    <sheet name="Resumen" sheetId="44" state="hidden" r:id="rId15"/>
    <sheet name="Base de Datos" sheetId="28" state="hidden" r:id="rId16"/>
  </sheets>
  <externalReferences>
    <externalReference r:id="rId17"/>
  </externalReferences>
  <definedNames>
    <definedName name="_xlchart.v1.0" hidden="1">'Reporte Metas'!$F$183:$G$183</definedName>
    <definedName name="_xlchart.v1.1" hidden="1">'Reporte Metas'!$F$198:$G$198</definedName>
    <definedName name="Adhesión" localSheetId="12">'[1]Base de Datos'!$O$4:$O$5</definedName>
    <definedName name="Adhesión">'Base de Datos'!$O$4:$O$5</definedName>
    <definedName name="Años" localSheetId="12">'[1]Base de Datos'!$S$3:$S$52</definedName>
    <definedName name="Años">'Base de Datos'!$S$3:$S$53</definedName>
    <definedName name="_xlnm.Print_Area" localSheetId="3">'1.1 Metas ATD Indígena'!$A$1:$R$288</definedName>
    <definedName name="_xlnm.Print_Area" localSheetId="2">'1.Metas ATD H.'!$A$1:$R$290</definedName>
    <definedName name="_xlnm.Print_Area" localSheetId="12">'10.-Buenas Prácticas '!$A$1:$M$31</definedName>
    <definedName name="_xlnm.Print_Area" localSheetId="4">'2. Metas Formación'!$A$1:$R$218</definedName>
    <definedName name="_xlnm.Print_Area" localSheetId="5">'3.- Metas S.Vulnerabilidad'!$A$1:$R$865</definedName>
    <definedName name="_xlnm.Print_Area" localSheetId="6">'4.- MEVyT Acreditación'!$A$1:$N$47</definedName>
    <definedName name="_xlnm.Print_Area" localSheetId="7">'5.-MEVyT Modulos'!$A$1:$M$224</definedName>
    <definedName name="_xlnm.Print_Area" localSheetId="8">'6.-Figuras inst. y sol. f. '!$A$1:$I$53</definedName>
    <definedName name="_xlnm.Print_Area" localSheetId="9">'7.- Convenios'!$A$1:$N$169</definedName>
    <definedName name="_xlnm.Print_Area" localSheetId="10">'8.- PEC'!$A$1:$J$39</definedName>
    <definedName name="_xlnm.Print_Area" localSheetId="11">'9.-Presupuesto'!$A$1:$E$70</definedName>
    <definedName name="_xlnm.Print_Area" localSheetId="1">Índice!$A$1:$I$55</definedName>
    <definedName name="_xlnm.Print_Area" localSheetId="0">Portada!$A$1:$J$55</definedName>
    <definedName name="_xlnm.Print_Area" localSheetId="13">'Reporte Metas'!$A$1:$L$378</definedName>
    <definedName name="_xlnm.Print_Area" localSheetId="14">Resumen!$A$1:$H$127</definedName>
    <definedName name="Civil">'Base de Datos'!$F$20:$K$39</definedName>
    <definedName name="Civiles" localSheetId="12">'[1]Base de Datos'!$F$21:$F$39</definedName>
    <definedName name="Civiles">'Base de Datos'!$F$21:$F$39</definedName>
    <definedName name="edificios" localSheetId="3">#REF!</definedName>
    <definedName name="edificios" localSheetId="2">#REF!</definedName>
    <definedName name="edificios" localSheetId="12">#REF!</definedName>
    <definedName name="edificios" localSheetId="4">#REF!</definedName>
    <definedName name="edificios" localSheetId="5">#REF!</definedName>
    <definedName name="edificios">#REF!</definedName>
    <definedName name="Especial" localSheetId="12">'[1]Base de Datos'!$N$4:$N$5</definedName>
    <definedName name="Especial">'Base de Datos'!$N$4:$N$5</definedName>
    <definedName name="ESTADO" localSheetId="3">#REF!</definedName>
    <definedName name="ESTADO" localSheetId="2">#REF!</definedName>
    <definedName name="ESTADO" localSheetId="12">#REF!</definedName>
    <definedName name="ESTADO" localSheetId="4">#REF!</definedName>
    <definedName name="ESTADO" localSheetId="5">#REF!</definedName>
    <definedName name="ESTADO">#REF!</definedName>
    <definedName name="Estados" localSheetId="3">#REF!</definedName>
    <definedName name="Estados" localSheetId="2">#REF!</definedName>
    <definedName name="Estados" localSheetId="4">#REF!</definedName>
    <definedName name="Estados" localSheetId="5">#REF!</definedName>
    <definedName name="Estados">'Base de Datos'!$A$2:$D$33</definedName>
    <definedName name="Federales">'Base de Datos'!$F$1:$K$19</definedName>
    <definedName name="Informe" localSheetId="1">Índice!$M$8:$M$10</definedName>
    <definedName name="lista" localSheetId="3">#REF!</definedName>
    <definedName name="lista" localSheetId="2">#REF!</definedName>
    <definedName name="lista" localSheetId="12">#REF!</definedName>
    <definedName name="lista" localSheetId="4">#REF!</definedName>
    <definedName name="lista" localSheetId="5">#REF!</definedName>
    <definedName name="lista">#REF!</definedName>
    <definedName name="mbasicoavanzado" localSheetId="3">#REF!</definedName>
    <definedName name="mbasicoavanzado" localSheetId="2">#REF!</definedName>
    <definedName name="mbasicoavanzado" localSheetId="12">#REF!</definedName>
    <definedName name="mbasicoavanzado" localSheetId="4">#REF!</definedName>
    <definedName name="mbasicoavanzado" localSheetId="5">#REF!</definedName>
    <definedName name="mbasicoavanzado">#REF!</definedName>
    <definedName name="Mbasicoinicial" localSheetId="3">#REF!</definedName>
    <definedName name="Mbasicoinicial" localSheetId="2">#REF!</definedName>
    <definedName name="Mbasicoinicial" localSheetId="12">#REF!</definedName>
    <definedName name="Mbasicoinicial" localSheetId="4">#REF!</definedName>
    <definedName name="Mbasicoinicial" localSheetId="5">#REF!</definedName>
    <definedName name="Mbasicoinicial">#REF!</definedName>
    <definedName name="mbásicointermedio" localSheetId="3">#REF!</definedName>
    <definedName name="mbásicointermedio" localSheetId="2">#REF!</definedName>
    <definedName name="mbásicointermedio" localSheetId="12">#REF!</definedName>
    <definedName name="mbásicointermedio" localSheetId="4">#REF!</definedName>
    <definedName name="mbásicointermedio" localSheetId="5">#REF!</definedName>
    <definedName name="mbásicointermedio">#REF!</definedName>
    <definedName name="mdiversificadoavanzado" localSheetId="3">#REF!</definedName>
    <definedName name="mdiversificadoavanzado" localSheetId="2">#REF!</definedName>
    <definedName name="mdiversificadoavanzado" localSheetId="12">#REF!</definedName>
    <definedName name="mdiversificadoavanzado" localSheetId="4">#REF!</definedName>
    <definedName name="mdiversificadoavanzado" localSheetId="5">#REF!</definedName>
    <definedName name="mdiversificadoavanzado">#REF!</definedName>
    <definedName name="mdiversificadointermedio" localSheetId="3">#REF!</definedName>
    <definedName name="mdiversificadointermedio" localSheetId="2">#REF!</definedName>
    <definedName name="mdiversificadointermedio" localSheetId="12">#REF!</definedName>
    <definedName name="mdiversificadointermedio" localSheetId="4">#REF!</definedName>
    <definedName name="mdiversificadointermedio" localSheetId="5">#REF!</definedName>
    <definedName name="mdiversificadointermedio">#REF!</definedName>
    <definedName name="MIBALFA" localSheetId="3">#REF!</definedName>
    <definedName name="MIBALFA" localSheetId="2">#REF!</definedName>
    <definedName name="MIBALFA" localSheetId="12">#REF!</definedName>
    <definedName name="MIBALFA" localSheetId="4">#REF!</definedName>
    <definedName name="MIBALFA" localSheetId="5">#REF!</definedName>
    <definedName name="MIBALFA">#REF!</definedName>
    <definedName name="MIBESAVANZADO" localSheetId="3">#REF!</definedName>
    <definedName name="MIBESAVANZADO" localSheetId="2">#REF!</definedName>
    <definedName name="MIBESAVANZADO" localSheetId="12">#REF!</definedName>
    <definedName name="MIBESAVANZADO" localSheetId="4">#REF!</definedName>
    <definedName name="MIBESAVANZADO" localSheetId="5">#REF!</definedName>
    <definedName name="MIBESAVANZADO">#REF!</definedName>
    <definedName name="MIBESINICIAL" localSheetId="3">#REF!</definedName>
    <definedName name="MIBESINICIAL" localSheetId="2">#REF!</definedName>
    <definedName name="MIBESINICIAL" localSheetId="12">#REF!</definedName>
    <definedName name="MIBESINICIAL" localSheetId="4">#REF!</definedName>
    <definedName name="MIBESINICIAL" localSheetId="5">#REF!</definedName>
    <definedName name="MIBESINICIAL">#REF!</definedName>
    <definedName name="MIBESINTERMEDIO" localSheetId="3">#REF!</definedName>
    <definedName name="MIBESINTERMEDIO" localSheetId="2">#REF!</definedName>
    <definedName name="MIBESINTERMEDIO" localSheetId="12">#REF!</definedName>
    <definedName name="MIBESINTERMEDIO" localSheetId="4">#REF!</definedName>
    <definedName name="MIBESINTERMEDIO" localSheetId="5">#REF!</definedName>
    <definedName name="MIBESINTERMEDIO">#REF!</definedName>
    <definedName name="Privado" localSheetId="15">'Base de Datos'!$F$42:$F$241</definedName>
    <definedName name="Privados">'Base de Datos'!$F$42:$F$241</definedName>
    <definedName name="Publico" localSheetId="12">'[1]Base de Datos'!$F$2:$F$18</definedName>
    <definedName name="Publico">'Base de Datos'!$F$2:$F$18</definedName>
    <definedName name="Público" localSheetId="15">'Base de Datos'!$F$3:$F$18</definedName>
    <definedName name="Relización_de_evento_de_formación" localSheetId="3">#REF!</definedName>
    <definedName name="Relización_de_evento_de_formación" localSheetId="2">#REF!</definedName>
    <definedName name="Relización_de_evento_de_formación" localSheetId="12">#REF!</definedName>
    <definedName name="Relización_de_evento_de_formación" localSheetId="4">#REF!</definedName>
    <definedName name="Relización_de_evento_de_formación" localSheetId="5">#REF!</definedName>
    <definedName name="Relización_de_evento_de_formación">#REF!</definedName>
    <definedName name="sino" localSheetId="15">'Base de Datos'!$O$4:$O$5</definedName>
    <definedName name="tecnicodocente" localSheetId="3">#REF!</definedName>
    <definedName name="tecnicodocente" localSheetId="2">#REF!</definedName>
    <definedName name="tecnicodocente" localSheetId="12">#REF!</definedName>
    <definedName name="tecnicodocente" localSheetId="4">#REF!</definedName>
    <definedName name="tecnicodocente" localSheetId="5">#REF!</definedName>
    <definedName name="tecnicodocente">#REF!</definedName>
    <definedName name="Timestre" localSheetId="12">'[1]Base de Datos'!$U$4:$U$7</definedName>
    <definedName name="Timestre">'Base de Datos'!$U$4:$U$7</definedName>
    <definedName name="tipo" localSheetId="3">#REF!</definedName>
    <definedName name="tipo" localSheetId="2">#REF!</definedName>
    <definedName name="tipo" localSheetId="12">#REF!</definedName>
    <definedName name="tipo" localSheetId="4">#REF!</definedName>
    <definedName name="tipo" localSheetId="5">#REF!</definedName>
    <definedName name="tipo">#REF!</definedName>
    <definedName name="_xlnm.Print_Titles" localSheetId="3">'1.1 Metas ATD Indígena'!$1:$15</definedName>
    <definedName name="_xlnm.Print_Titles" localSheetId="2">'1.Metas ATD H.'!$1:$15</definedName>
    <definedName name="_xlnm.Print_Titles" localSheetId="4">'2. Metas Formación'!$1:$13</definedName>
    <definedName name="_xlnm.Print_Titles" localSheetId="5">'3.- Metas S.Vulnerabilidad'!$1:$13</definedName>
    <definedName name="_xlnm.Print_Titles" localSheetId="6">'4.- MEVyT Acreditación'!$10:$11</definedName>
    <definedName name="_xlnm.Print_Titles" localSheetId="13">'Reporte Metas'!$3:$10</definedName>
    <definedName name="_xlnm.Print_Titles" localSheetId="14">Resumen!$3:$11</definedName>
  </definedNames>
  <calcPr calcId="152511"/>
</workbook>
</file>

<file path=xl/calcChain.xml><?xml version="1.0" encoding="utf-8"?>
<calcChain xmlns="http://schemas.openxmlformats.org/spreadsheetml/2006/main">
  <c r="G153" i="10" l="1"/>
  <c r="G152" i="10"/>
  <c r="G151" i="10"/>
  <c r="G150" i="10"/>
  <c r="G149" i="10"/>
  <c r="G148" i="10"/>
  <c r="G147" i="10"/>
  <c r="G146" i="10"/>
  <c r="G145" i="10"/>
  <c r="G144" i="10"/>
  <c r="G143" i="10"/>
  <c r="G142" i="10"/>
  <c r="G141" i="10"/>
  <c r="G140" i="10"/>
  <c r="G139" i="10"/>
  <c r="G138" i="10"/>
  <c r="G137" i="10"/>
  <c r="G136" i="10"/>
  <c r="G135" i="10"/>
  <c r="G134" i="10"/>
  <c r="G133" i="10"/>
  <c r="G132" i="10"/>
  <c r="G131" i="10"/>
  <c r="G130" i="10"/>
  <c r="G129" i="10"/>
  <c r="G128" i="10"/>
  <c r="G127" i="10"/>
  <c r="G126" i="10"/>
  <c r="G125" i="10"/>
  <c r="G124" i="10"/>
  <c r="G123" i="10"/>
  <c r="G122" i="10"/>
  <c r="H122" i="10" s="1"/>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G121" i="10"/>
  <c r="H121" i="10" s="1"/>
  <c r="G43" i="10" l="1"/>
  <c r="H43" i="10" s="1"/>
  <c r="G26" i="10" l="1"/>
  <c r="H26" i="10" s="1"/>
  <c r="G16" i="10"/>
  <c r="H16" i="10" s="1"/>
  <c r="G17" i="10"/>
  <c r="H17" i="10" s="1"/>
  <c r="G18" i="10"/>
  <c r="H18" i="10" s="1"/>
  <c r="G19" i="10"/>
  <c r="H19" i="10" s="1"/>
  <c r="G20" i="10"/>
  <c r="H20" i="10" s="1"/>
  <c r="G21" i="10"/>
  <c r="H21" i="10" s="1"/>
  <c r="G22" i="10"/>
  <c r="H22" i="10" s="1"/>
  <c r="G23" i="10"/>
  <c r="H23" i="10" s="1"/>
  <c r="G24" i="10"/>
  <c r="H24" i="10" s="1"/>
  <c r="G25" i="10"/>
  <c r="H25" i="10" s="1"/>
  <c r="G27" i="10"/>
  <c r="H27" i="10" s="1"/>
  <c r="G28" i="10"/>
  <c r="H28" i="10" s="1"/>
  <c r="G29" i="10"/>
  <c r="H29" i="10" s="1"/>
  <c r="G30" i="10"/>
  <c r="H30" i="10" s="1"/>
  <c r="G31" i="10"/>
  <c r="H31" i="10" s="1"/>
  <c r="G32" i="10"/>
  <c r="H32" i="10" s="1"/>
  <c r="G33" i="10"/>
  <c r="H33" i="10" s="1"/>
  <c r="G34" i="10"/>
  <c r="H34" i="10" s="1"/>
  <c r="G35" i="10"/>
  <c r="H35" i="10" s="1"/>
  <c r="G36" i="10"/>
  <c r="H36" i="10" s="1"/>
  <c r="G37" i="10"/>
  <c r="H37" i="10" s="1"/>
  <c r="G38" i="10"/>
  <c r="H38" i="10" s="1"/>
  <c r="G39" i="10"/>
  <c r="H39" i="10" s="1"/>
  <c r="G40" i="10"/>
  <c r="H40" i="10" s="1"/>
  <c r="G41" i="10"/>
  <c r="H41" i="10" s="1"/>
  <c r="G42" i="10"/>
  <c r="H42" i="10" s="1"/>
  <c r="G44" i="10"/>
  <c r="H44" i="10" s="1"/>
  <c r="G45" i="10"/>
  <c r="H45" i="10" s="1"/>
  <c r="G46" i="10"/>
  <c r="H46" i="10" s="1"/>
  <c r="G47" i="10"/>
  <c r="H47" i="10" s="1"/>
  <c r="G15" i="10"/>
  <c r="H15" i="10" s="1"/>
  <c r="G24" i="12" l="1"/>
  <c r="D115" i="44" l="1"/>
  <c r="D114" i="44"/>
  <c r="D113" i="44"/>
  <c r="D112" i="44"/>
  <c r="D111" i="44"/>
  <c r="D110" i="44"/>
  <c r="M831" i="48" l="1"/>
  <c r="L831" i="48"/>
  <c r="K831" i="48"/>
  <c r="J831" i="48"/>
  <c r="M806" i="48"/>
  <c r="L806" i="48"/>
  <c r="K806" i="48"/>
  <c r="J806" i="48"/>
  <c r="M781" i="48"/>
  <c r="L781" i="48"/>
  <c r="K781" i="48"/>
  <c r="J781" i="48"/>
  <c r="M756" i="48"/>
  <c r="L756" i="48"/>
  <c r="K756" i="48"/>
  <c r="J756" i="48"/>
  <c r="M731" i="48"/>
  <c r="L731" i="48"/>
  <c r="K731" i="48"/>
  <c r="J731" i="48"/>
  <c r="M706" i="48"/>
  <c r="L706" i="48"/>
  <c r="K706" i="48"/>
  <c r="J706" i="48"/>
  <c r="M681" i="48"/>
  <c r="L681" i="48"/>
  <c r="K681" i="48"/>
  <c r="J681" i="48"/>
  <c r="M656" i="48"/>
  <c r="L656" i="48"/>
  <c r="K656" i="48"/>
  <c r="J656" i="48"/>
  <c r="M631" i="48"/>
  <c r="L631" i="48"/>
  <c r="K631" i="48"/>
  <c r="J631" i="48"/>
  <c r="M606" i="48"/>
  <c r="L606" i="48"/>
  <c r="K606" i="48"/>
  <c r="J606" i="48"/>
  <c r="M579" i="48"/>
  <c r="L579" i="48"/>
  <c r="K579" i="48"/>
  <c r="J579" i="48"/>
  <c r="M554" i="48"/>
  <c r="L554" i="48"/>
  <c r="K554" i="48"/>
  <c r="J554" i="48"/>
  <c r="M529" i="48"/>
  <c r="L529" i="48"/>
  <c r="K529" i="48"/>
  <c r="J529" i="48"/>
  <c r="M503" i="48"/>
  <c r="L503" i="48"/>
  <c r="K503" i="48"/>
  <c r="J503" i="48"/>
  <c r="M502" i="48"/>
  <c r="L502" i="48"/>
  <c r="K502" i="48"/>
  <c r="J502" i="48"/>
  <c r="M478" i="48"/>
  <c r="L478" i="48"/>
  <c r="K478" i="48"/>
  <c r="J478" i="48"/>
  <c r="M453" i="48"/>
  <c r="L453" i="48"/>
  <c r="K453" i="48"/>
  <c r="J453" i="48"/>
  <c r="M429" i="48"/>
  <c r="L429" i="48"/>
  <c r="K429" i="48"/>
  <c r="J429" i="48"/>
  <c r="M403" i="48"/>
  <c r="L403" i="48"/>
  <c r="K403" i="48"/>
  <c r="J403" i="48"/>
  <c r="M377" i="48"/>
  <c r="L377" i="48"/>
  <c r="K377" i="48"/>
  <c r="J377" i="48"/>
  <c r="M354" i="48"/>
  <c r="L354" i="48"/>
  <c r="K354" i="48"/>
  <c r="J354" i="48"/>
  <c r="M329" i="48"/>
  <c r="L329" i="48"/>
  <c r="K329" i="48"/>
  <c r="J329" i="48"/>
  <c r="M304" i="48"/>
  <c r="L304" i="48"/>
  <c r="K304" i="48"/>
  <c r="J304" i="48"/>
  <c r="M279" i="48"/>
  <c r="L279" i="48"/>
  <c r="K279" i="48"/>
  <c r="J279" i="48"/>
  <c r="M255" i="48"/>
  <c r="L255" i="48"/>
  <c r="K255" i="48"/>
  <c r="J255" i="48"/>
  <c r="M231" i="48"/>
  <c r="L231" i="48"/>
  <c r="K231" i="48"/>
  <c r="J231" i="48"/>
  <c r="M206" i="48"/>
  <c r="L206" i="48"/>
  <c r="K206" i="48"/>
  <c r="J206" i="48"/>
  <c r="M181" i="48"/>
  <c r="L181" i="48"/>
  <c r="K181" i="48"/>
  <c r="J181" i="48"/>
  <c r="M156" i="48"/>
  <c r="L156" i="48"/>
  <c r="K156" i="48"/>
  <c r="J156" i="48"/>
  <c r="M131" i="48"/>
  <c r="L131" i="48"/>
  <c r="K131" i="48"/>
  <c r="J131" i="48"/>
  <c r="M106" i="48"/>
  <c r="L106" i="48"/>
  <c r="K106" i="48"/>
  <c r="J106" i="48"/>
  <c r="M81" i="48"/>
  <c r="L81" i="48"/>
  <c r="K81" i="48"/>
  <c r="J81" i="48"/>
  <c r="M56" i="48"/>
  <c r="L56" i="48"/>
  <c r="K56" i="48"/>
  <c r="J56" i="48"/>
  <c r="D321" i="41"/>
  <c r="D320" i="41"/>
  <c r="C321" i="41"/>
  <c r="C320" i="41"/>
  <c r="B321" i="41"/>
  <c r="B320" i="41"/>
  <c r="B335" i="41"/>
  <c r="B334" i="41"/>
  <c r="C335" i="41"/>
  <c r="C334" i="41"/>
  <c r="D335" i="41"/>
  <c r="D334" i="41"/>
  <c r="D328" i="41"/>
  <c r="D327" i="41"/>
  <c r="C327" i="41"/>
  <c r="C328" i="41"/>
  <c r="B328" i="41"/>
  <c r="B327" i="41"/>
  <c r="H108" i="44"/>
  <c r="H106" i="44"/>
  <c r="F108" i="44"/>
  <c r="F106" i="44"/>
  <c r="C108" i="44"/>
  <c r="C106" i="44"/>
  <c r="G65" i="51"/>
  <c r="G108" i="44" s="1"/>
  <c r="G58" i="51"/>
  <c r="G106" i="44" s="1"/>
  <c r="H94" i="44"/>
  <c r="H93" i="44"/>
  <c r="F94" i="44"/>
  <c r="F93" i="44"/>
  <c r="E94" i="44"/>
  <c r="E93" i="44"/>
  <c r="C94" i="44"/>
  <c r="C93" i="44"/>
  <c r="H91" i="44"/>
  <c r="H90" i="44"/>
  <c r="F91" i="44"/>
  <c r="F90" i="44"/>
  <c r="E91" i="44"/>
  <c r="E90" i="44"/>
  <c r="C91" i="44"/>
  <c r="C90" i="44"/>
  <c r="B329" i="41" l="1"/>
  <c r="F334" i="41"/>
  <c r="B336" i="41"/>
  <c r="F328" i="41"/>
  <c r="F320" i="41"/>
  <c r="D336" i="41"/>
  <c r="D329" i="41"/>
  <c r="C336" i="41"/>
  <c r="F335" i="41"/>
  <c r="F327" i="41"/>
  <c r="C329" i="41"/>
  <c r="B322" i="41"/>
  <c r="C322" i="41"/>
  <c r="D322" i="41"/>
  <c r="F321" i="41"/>
  <c r="M31" i="48"/>
  <c r="L31" i="48"/>
  <c r="K31" i="48"/>
  <c r="J31" i="48"/>
  <c r="M30" i="48"/>
  <c r="L30" i="48"/>
  <c r="K30" i="48"/>
  <c r="J30" i="48"/>
  <c r="H35" i="44"/>
  <c r="H34" i="44"/>
  <c r="F35" i="44"/>
  <c r="F34" i="44"/>
  <c r="H32" i="44"/>
  <c r="F32" i="44"/>
  <c r="H31" i="44"/>
  <c r="F31" i="44"/>
  <c r="H29" i="44"/>
  <c r="H28" i="44"/>
  <c r="H26" i="44"/>
  <c r="H25" i="44"/>
  <c r="F29" i="44"/>
  <c r="F28" i="44"/>
  <c r="F26" i="44"/>
  <c r="F25" i="44"/>
  <c r="F23" i="44"/>
  <c r="E35" i="44"/>
  <c r="E34" i="44"/>
  <c r="C35" i="44"/>
  <c r="C34" i="44"/>
  <c r="E32" i="44"/>
  <c r="E31" i="44"/>
  <c r="C32" i="44"/>
  <c r="C31" i="44"/>
  <c r="E29" i="44"/>
  <c r="E28" i="44"/>
  <c r="C29" i="44"/>
  <c r="C28" i="44"/>
  <c r="E26" i="44"/>
  <c r="E25" i="44"/>
  <c r="C26" i="44"/>
  <c r="C25" i="44"/>
  <c r="F336" i="41" l="1"/>
  <c r="F322" i="41"/>
  <c r="F329" i="41"/>
  <c r="E287" i="42"/>
  <c r="D38" i="8"/>
  <c r="B814" i="48"/>
  <c r="B789" i="48"/>
  <c r="B764" i="48"/>
  <c r="B739" i="48"/>
  <c r="B714" i="48"/>
  <c r="B689" i="48"/>
  <c r="B664" i="48"/>
  <c r="B639" i="48"/>
  <c r="B614" i="48"/>
  <c r="B589" i="48"/>
  <c r="B564" i="48"/>
  <c r="B539" i="48"/>
  <c r="B514" i="48"/>
  <c r="B489" i="48"/>
  <c r="B464" i="48"/>
  <c r="B439" i="48"/>
  <c r="B414" i="48"/>
  <c r="B389" i="48"/>
  <c r="B364" i="48"/>
  <c r="B339" i="48"/>
  <c r="B314" i="48"/>
  <c r="B289" i="48"/>
  <c r="B264" i="48"/>
  <c r="B239" i="48"/>
  <c r="B214" i="48"/>
  <c r="B189" i="48"/>
  <c r="B164" i="48"/>
  <c r="B139" i="48"/>
  <c r="B114" i="48"/>
  <c r="B89" i="48"/>
  <c r="B64" i="48"/>
  <c r="B39" i="48"/>
  <c r="B14" i="48"/>
  <c r="B206" i="43"/>
  <c r="B200" i="43"/>
  <c r="B194" i="43"/>
  <c r="B188" i="43"/>
  <c r="B182" i="43"/>
  <c r="B176" i="43"/>
  <c r="B170" i="43"/>
  <c r="B164" i="43"/>
  <c r="B158" i="43"/>
  <c r="B152" i="43"/>
  <c r="B146" i="43"/>
  <c r="B140" i="43"/>
  <c r="B134" i="43"/>
  <c r="B128" i="43"/>
  <c r="B122" i="43"/>
  <c r="B116" i="43"/>
  <c r="B110" i="43"/>
  <c r="B104" i="43"/>
  <c r="B98" i="43" l="1"/>
  <c r="B92" i="43"/>
  <c r="B86" i="43"/>
  <c r="B80" i="43"/>
  <c r="B74" i="43"/>
  <c r="B68" i="43"/>
  <c r="B62" i="43"/>
  <c r="B56" i="43"/>
  <c r="B50" i="43"/>
  <c r="B44" i="43"/>
  <c r="B38" i="43"/>
  <c r="B32" i="43"/>
  <c r="D54" i="51"/>
  <c r="B54" i="51"/>
  <c r="E52" i="51"/>
  <c r="E53" i="51"/>
  <c r="C54" i="51"/>
  <c r="E54" i="51" l="1"/>
  <c r="G32" i="12"/>
  <c r="C304" i="41" s="1"/>
  <c r="G31" i="12"/>
  <c r="B304" i="41" s="1"/>
  <c r="E33" i="12"/>
  <c r="G25" i="12"/>
  <c r="C302" i="41" s="1"/>
  <c r="I19" i="12"/>
  <c r="H19" i="12"/>
  <c r="J18" i="12"/>
  <c r="J17" i="12"/>
  <c r="G18" i="12"/>
  <c r="G17" i="12"/>
  <c r="F19" i="12"/>
  <c r="E19" i="12"/>
  <c r="D16" i="8"/>
  <c r="B26" i="43"/>
  <c r="B20" i="43"/>
  <c r="B14" i="43"/>
  <c r="E286" i="42"/>
  <c r="E284" i="42"/>
  <c r="F282" i="42"/>
  <c r="E304" i="41" l="1"/>
  <c r="G26" i="12"/>
  <c r="B302" i="41"/>
  <c r="E302" i="41" s="1"/>
  <c r="G33" i="12"/>
  <c r="J19" i="12"/>
  <c r="G19" i="12"/>
  <c r="D47" i="51"/>
  <c r="C47" i="51"/>
  <c r="B47" i="51"/>
  <c r="G46" i="51"/>
  <c r="E46" i="51"/>
  <c r="G45" i="51"/>
  <c r="E45" i="51"/>
  <c r="J14" i="43"/>
  <c r="K14" i="43"/>
  <c r="L14" i="43"/>
  <c r="M14" i="43"/>
  <c r="T14" i="43"/>
  <c r="J15" i="43"/>
  <c r="K15" i="43"/>
  <c r="L15" i="43"/>
  <c r="M15" i="43"/>
  <c r="B16" i="52"/>
  <c r="B264" i="52"/>
  <c r="B272" i="52"/>
  <c r="B256" i="52"/>
  <c r="B248" i="52"/>
  <c r="B240" i="52"/>
  <c r="B232" i="52"/>
  <c r="B224" i="52"/>
  <c r="B216" i="52"/>
  <c r="B208" i="52"/>
  <c r="B200" i="52"/>
  <c r="B192" i="52"/>
  <c r="B184" i="52"/>
  <c r="B176" i="52"/>
  <c r="B168" i="52"/>
  <c r="B160" i="52"/>
  <c r="B152" i="52"/>
  <c r="B144" i="52"/>
  <c r="B136" i="52"/>
  <c r="B128" i="52"/>
  <c r="G30" i="51"/>
  <c r="G23" i="51"/>
  <c r="D31" i="51"/>
  <c r="C31" i="51"/>
  <c r="B31" i="51"/>
  <c r="E30" i="51"/>
  <c r="E29" i="51"/>
  <c r="D25" i="51"/>
  <c r="C25" i="51"/>
  <c r="B25" i="51"/>
  <c r="E24" i="51"/>
  <c r="E23" i="51"/>
  <c r="B120" i="52"/>
  <c r="B112" i="52"/>
  <c r="B104" i="52"/>
  <c r="B96" i="52"/>
  <c r="B88" i="52"/>
  <c r="B80" i="52"/>
  <c r="B72" i="52"/>
  <c r="B64" i="52"/>
  <c r="B56" i="52"/>
  <c r="B48" i="52"/>
  <c r="B40" i="52"/>
  <c r="B32" i="52"/>
  <c r="B24" i="52"/>
  <c r="E31" i="51" l="1"/>
  <c r="E47" i="51"/>
  <c r="E25" i="51"/>
  <c r="B244" i="41"/>
  <c r="C244" i="41"/>
  <c r="C243" i="41"/>
  <c r="B243" i="41"/>
  <c r="K40" i="8"/>
  <c r="G94" i="44" s="1"/>
  <c r="C40" i="8"/>
  <c r="B40" i="8"/>
  <c r="D39" i="8"/>
  <c r="D244" i="41" s="1"/>
  <c r="K38" i="8"/>
  <c r="G93" i="44" s="1"/>
  <c r="D243" i="41"/>
  <c r="C245" i="41" l="1"/>
  <c r="B245" i="41"/>
  <c r="D40" i="8"/>
  <c r="D245" i="41" l="1"/>
  <c r="I288" i="52"/>
  <c r="G53" i="41" s="1"/>
  <c r="H288" i="52"/>
  <c r="F53" i="41" s="1"/>
  <c r="G288" i="52"/>
  <c r="E53" i="41" s="1"/>
  <c r="F288" i="52"/>
  <c r="D53" i="41" s="1"/>
  <c r="E288" i="52"/>
  <c r="C53" i="41" s="1"/>
  <c r="I287" i="52"/>
  <c r="G52" i="41" s="1"/>
  <c r="H287" i="52"/>
  <c r="F52" i="41" s="1"/>
  <c r="G287" i="52"/>
  <c r="E52" i="41" s="1"/>
  <c r="F287" i="52"/>
  <c r="D52" i="41" s="1"/>
  <c r="E287" i="52"/>
  <c r="C52" i="41" s="1"/>
  <c r="I286" i="52"/>
  <c r="G51" i="41" s="1"/>
  <c r="H286" i="52"/>
  <c r="F51" i="41" s="1"/>
  <c r="G286" i="52"/>
  <c r="E51" i="41" s="1"/>
  <c r="F286" i="52"/>
  <c r="E286" i="52"/>
  <c r="C51" i="41" s="1"/>
  <c r="I285" i="52"/>
  <c r="H285" i="52"/>
  <c r="F50" i="41" s="1"/>
  <c r="G285" i="52"/>
  <c r="E50" i="41" s="1"/>
  <c r="F285" i="52"/>
  <c r="E285" i="52"/>
  <c r="C50" i="41" s="1"/>
  <c r="I284" i="52"/>
  <c r="G49" i="41" s="1"/>
  <c r="H284" i="52"/>
  <c r="F49" i="41" s="1"/>
  <c r="G284" i="52"/>
  <c r="E49" i="41" s="1"/>
  <c r="F284" i="52"/>
  <c r="E284" i="52"/>
  <c r="C49" i="41" s="1"/>
  <c r="I283" i="52"/>
  <c r="G48" i="41" s="1"/>
  <c r="H283" i="52"/>
  <c r="F48" i="41" s="1"/>
  <c r="G283" i="52"/>
  <c r="F283" i="52"/>
  <c r="E283" i="52"/>
  <c r="C48" i="41" s="1"/>
  <c r="I282" i="52"/>
  <c r="G47" i="41" s="1"/>
  <c r="H282" i="52"/>
  <c r="F47" i="41" s="1"/>
  <c r="G282" i="52"/>
  <c r="F282" i="52"/>
  <c r="E282" i="52"/>
  <c r="C47" i="41" s="1"/>
  <c r="I281" i="52"/>
  <c r="G46" i="41" s="1"/>
  <c r="H281" i="52"/>
  <c r="F46" i="41" s="1"/>
  <c r="G281" i="52"/>
  <c r="E46" i="41" s="1"/>
  <c r="F281" i="52"/>
  <c r="E281" i="52"/>
  <c r="C46" i="41" s="1"/>
  <c r="M279" i="52"/>
  <c r="L279" i="52"/>
  <c r="K279" i="52"/>
  <c r="J279" i="52"/>
  <c r="M278" i="52"/>
  <c r="L278" i="52"/>
  <c r="K278" i="52"/>
  <c r="J278" i="52"/>
  <c r="M277" i="52"/>
  <c r="L277" i="52"/>
  <c r="K277" i="52"/>
  <c r="J277" i="52"/>
  <c r="M276" i="52"/>
  <c r="L276" i="52"/>
  <c r="K276" i="52"/>
  <c r="J276" i="52"/>
  <c r="M275" i="52"/>
  <c r="L275" i="52"/>
  <c r="K275" i="52"/>
  <c r="J275" i="52"/>
  <c r="M274" i="52"/>
  <c r="L274" i="52"/>
  <c r="K274" i="52"/>
  <c r="J274" i="52"/>
  <c r="M273" i="52"/>
  <c r="L273" i="52"/>
  <c r="K273" i="52"/>
  <c r="J273" i="52"/>
  <c r="M272" i="52"/>
  <c r="L272" i="52"/>
  <c r="K272" i="52"/>
  <c r="J272" i="52"/>
  <c r="M271" i="52"/>
  <c r="L271" i="52"/>
  <c r="K271" i="52"/>
  <c r="J271" i="52"/>
  <c r="M270" i="52"/>
  <c r="L270" i="52"/>
  <c r="K270" i="52"/>
  <c r="J270" i="52"/>
  <c r="M269" i="52"/>
  <c r="L269" i="52"/>
  <c r="K269" i="52"/>
  <c r="J269" i="52"/>
  <c r="M268" i="52"/>
  <c r="L268" i="52"/>
  <c r="K268" i="52"/>
  <c r="J268" i="52"/>
  <c r="M267" i="52"/>
  <c r="L267" i="52"/>
  <c r="K267" i="52"/>
  <c r="J267" i="52"/>
  <c r="M266" i="52"/>
  <c r="L266" i="52"/>
  <c r="K266" i="52"/>
  <c r="J266" i="52"/>
  <c r="M265" i="52"/>
  <c r="L265" i="52"/>
  <c r="K265" i="52"/>
  <c r="J265" i="52"/>
  <c r="M264" i="52"/>
  <c r="L264" i="52"/>
  <c r="K264" i="52"/>
  <c r="J264" i="52"/>
  <c r="M263" i="52"/>
  <c r="L263" i="52"/>
  <c r="K263" i="52"/>
  <c r="J263" i="52"/>
  <c r="M262" i="52"/>
  <c r="L262" i="52"/>
  <c r="K262" i="52"/>
  <c r="J262" i="52"/>
  <c r="M261" i="52"/>
  <c r="L261" i="52"/>
  <c r="K261" i="52"/>
  <c r="J261" i="52"/>
  <c r="M260" i="52"/>
  <c r="L260" i="52"/>
  <c r="K260" i="52"/>
  <c r="J260" i="52"/>
  <c r="M259" i="52"/>
  <c r="L259" i="52"/>
  <c r="K259" i="52"/>
  <c r="J259" i="52"/>
  <c r="M258" i="52"/>
  <c r="L258" i="52"/>
  <c r="K258" i="52"/>
  <c r="J258" i="52"/>
  <c r="M257" i="52"/>
  <c r="L257" i="52"/>
  <c r="K257" i="52"/>
  <c r="J257" i="52"/>
  <c r="M256" i="52"/>
  <c r="L256" i="52"/>
  <c r="K256" i="52"/>
  <c r="J256" i="52"/>
  <c r="M255" i="52"/>
  <c r="L255" i="52"/>
  <c r="K255" i="52"/>
  <c r="J255" i="52"/>
  <c r="M254" i="52"/>
  <c r="L254" i="52"/>
  <c r="K254" i="52"/>
  <c r="J254" i="52"/>
  <c r="M253" i="52"/>
  <c r="L253" i="52"/>
  <c r="K253" i="52"/>
  <c r="J253" i="52"/>
  <c r="M252" i="52"/>
  <c r="L252" i="52"/>
  <c r="K252" i="52"/>
  <c r="J252" i="52"/>
  <c r="M251" i="52"/>
  <c r="L251" i="52"/>
  <c r="K251" i="52"/>
  <c r="J251" i="52"/>
  <c r="M250" i="52"/>
  <c r="L250" i="52"/>
  <c r="K250" i="52"/>
  <c r="J250" i="52"/>
  <c r="M249" i="52"/>
  <c r="L249" i="52"/>
  <c r="K249" i="52"/>
  <c r="J249" i="52"/>
  <c r="M248" i="52"/>
  <c r="L248" i="52"/>
  <c r="K248" i="52"/>
  <c r="J248" i="52"/>
  <c r="M247" i="52"/>
  <c r="L247" i="52"/>
  <c r="K247" i="52"/>
  <c r="J247" i="52"/>
  <c r="M246" i="52"/>
  <c r="L246" i="52"/>
  <c r="K246" i="52"/>
  <c r="J246" i="52"/>
  <c r="M245" i="52"/>
  <c r="L245" i="52"/>
  <c r="K245" i="52"/>
  <c r="J245" i="52"/>
  <c r="M244" i="52"/>
  <c r="L244" i="52"/>
  <c r="K244" i="52"/>
  <c r="J244" i="52"/>
  <c r="M243" i="52"/>
  <c r="L243" i="52"/>
  <c r="K243" i="52"/>
  <c r="J243" i="52"/>
  <c r="M242" i="52"/>
  <c r="L242" i="52"/>
  <c r="K242" i="52"/>
  <c r="J242" i="52"/>
  <c r="M241" i="52"/>
  <c r="L241" i="52"/>
  <c r="K241" i="52"/>
  <c r="J241" i="52"/>
  <c r="M240" i="52"/>
  <c r="L240" i="52"/>
  <c r="K240" i="52"/>
  <c r="J240" i="52"/>
  <c r="M239" i="52"/>
  <c r="L239" i="52"/>
  <c r="K239" i="52"/>
  <c r="J239" i="52"/>
  <c r="M238" i="52"/>
  <c r="L238" i="52"/>
  <c r="K238" i="52"/>
  <c r="J238" i="52"/>
  <c r="M237" i="52"/>
  <c r="L237" i="52"/>
  <c r="K237" i="52"/>
  <c r="J237" i="52"/>
  <c r="M236" i="52"/>
  <c r="L236" i="52"/>
  <c r="K236" i="52"/>
  <c r="J236" i="52"/>
  <c r="M235" i="52"/>
  <c r="L235" i="52"/>
  <c r="K235" i="52"/>
  <c r="J235" i="52"/>
  <c r="M234" i="52"/>
  <c r="L234" i="52"/>
  <c r="K234" i="52"/>
  <c r="J234" i="52"/>
  <c r="M233" i="52"/>
  <c r="L233" i="52"/>
  <c r="K233" i="52"/>
  <c r="J233" i="52"/>
  <c r="M232" i="52"/>
  <c r="L232" i="52"/>
  <c r="K232" i="52"/>
  <c r="J232" i="52"/>
  <c r="M231" i="52"/>
  <c r="L231" i="52"/>
  <c r="K231" i="52"/>
  <c r="J231" i="52"/>
  <c r="M230" i="52"/>
  <c r="L230" i="52"/>
  <c r="K230" i="52"/>
  <c r="J230" i="52"/>
  <c r="M229" i="52"/>
  <c r="L229" i="52"/>
  <c r="K229" i="52"/>
  <c r="J229" i="52"/>
  <c r="M228" i="52"/>
  <c r="L228" i="52"/>
  <c r="K228" i="52"/>
  <c r="J228" i="52"/>
  <c r="M227" i="52"/>
  <c r="L227" i="52"/>
  <c r="K227" i="52"/>
  <c r="J227" i="52"/>
  <c r="M226" i="52"/>
  <c r="L226" i="52"/>
  <c r="K226" i="52"/>
  <c r="J226" i="52"/>
  <c r="M225" i="52"/>
  <c r="L225" i="52"/>
  <c r="K225" i="52"/>
  <c r="J225" i="52"/>
  <c r="M224" i="52"/>
  <c r="L224" i="52"/>
  <c r="K224" i="52"/>
  <c r="J224" i="52"/>
  <c r="M223" i="52"/>
  <c r="L223" i="52"/>
  <c r="K223" i="52"/>
  <c r="J223" i="52"/>
  <c r="M222" i="52"/>
  <c r="L222" i="52"/>
  <c r="K222" i="52"/>
  <c r="J222" i="52"/>
  <c r="M221" i="52"/>
  <c r="L221" i="52"/>
  <c r="K221" i="52"/>
  <c r="J221" i="52"/>
  <c r="M220" i="52"/>
  <c r="L220" i="52"/>
  <c r="K220" i="52"/>
  <c r="J220" i="52"/>
  <c r="M219" i="52"/>
  <c r="L219" i="52"/>
  <c r="K219" i="52"/>
  <c r="J219" i="52"/>
  <c r="M218" i="52"/>
  <c r="L218" i="52"/>
  <c r="K218" i="52"/>
  <c r="J218" i="52"/>
  <c r="M217" i="52"/>
  <c r="L217" i="52"/>
  <c r="K217" i="52"/>
  <c r="J217" i="52"/>
  <c r="M216" i="52"/>
  <c r="L216" i="52"/>
  <c r="K216" i="52"/>
  <c r="J216" i="52"/>
  <c r="M215" i="52"/>
  <c r="L215" i="52"/>
  <c r="K215" i="52"/>
  <c r="J215" i="52"/>
  <c r="M214" i="52"/>
  <c r="L214" i="52"/>
  <c r="K214" i="52"/>
  <c r="J214" i="52"/>
  <c r="M213" i="52"/>
  <c r="L213" i="52"/>
  <c r="K213" i="52"/>
  <c r="J213" i="52"/>
  <c r="M212" i="52"/>
  <c r="L212" i="52"/>
  <c r="K212" i="52"/>
  <c r="J212" i="52"/>
  <c r="M211" i="52"/>
  <c r="L211" i="52"/>
  <c r="K211" i="52"/>
  <c r="J211" i="52"/>
  <c r="M210" i="52"/>
  <c r="L210" i="52"/>
  <c r="K210" i="52"/>
  <c r="J210" i="52"/>
  <c r="M209" i="52"/>
  <c r="L209" i="52"/>
  <c r="K209" i="52"/>
  <c r="J209" i="52"/>
  <c r="M208" i="52"/>
  <c r="L208" i="52"/>
  <c r="K208" i="52"/>
  <c r="J208" i="52"/>
  <c r="M207" i="52"/>
  <c r="L207" i="52"/>
  <c r="K207" i="52"/>
  <c r="J207" i="52"/>
  <c r="M206" i="52"/>
  <c r="L206" i="52"/>
  <c r="K206" i="52"/>
  <c r="J206" i="52"/>
  <c r="M205" i="52"/>
  <c r="L205" i="52"/>
  <c r="K205" i="52"/>
  <c r="J205" i="52"/>
  <c r="M204" i="52"/>
  <c r="L204" i="52"/>
  <c r="K204" i="52"/>
  <c r="J204" i="52"/>
  <c r="M203" i="52"/>
  <c r="L203" i="52"/>
  <c r="K203" i="52"/>
  <c r="J203" i="52"/>
  <c r="M202" i="52"/>
  <c r="L202" i="52"/>
  <c r="K202" i="52"/>
  <c r="J202" i="52"/>
  <c r="M201" i="52"/>
  <c r="L201" i="52"/>
  <c r="K201" i="52"/>
  <c r="J201" i="52"/>
  <c r="M200" i="52"/>
  <c r="L200" i="52"/>
  <c r="K200" i="52"/>
  <c r="J200" i="52"/>
  <c r="M199" i="52"/>
  <c r="L199" i="52"/>
  <c r="K199" i="52"/>
  <c r="J199" i="52"/>
  <c r="M198" i="52"/>
  <c r="L198" i="52"/>
  <c r="K198" i="52"/>
  <c r="J198" i="52"/>
  <c r="M197" i="52"/>
  <c r="L197" i="52"/>
  <c r="K197" i="52"/>
  <c r="J197" i="52"/>
  <c r="M196" i="52"/>
  <c r="L196" i="52"/>
  <c r="K196" i="52"/>
  <c r="J196" i="52"/>
  <c r="M195" i="52"/>
  <c r="L195" i="52"/>
  <c r="K195" i="52"/>
  <c r="J195" i="52"/>
  <c r="M194" i="52"/>
  <c r="L194" i="52"/>
  <c r="K194" i="52"/>
  <c r="J194" i="52"/>
  <c r="M193" i="52"/>
  <c r="L193" i="52"/>
  <c r="K193" i="52"/>
  <c r="J193" i="52"/>
  <c r="M192" i="52"/>
  <c r="L192" i="52"/>
  <c r="K192" i="52"/>
  <c r="J192" i="52"/>
  <c r="M191" i="52"/>
  <c r="L191" i="52"/>
  <c r="K191" i="52"/>
  <c r="J191" i="52"/>
  <c r="M190" i="52"/>
  <c r="L190" i="52"/>
  <c r="K190" i="52"/>
  <c r="J190" i="52"/>
  <c r="M189" i="52"/>
  <c r="L189" i="52"/>
  <c r="K189" i="52"/>
  <c r="J189" i="52"/>
  <c r="M188" i="52"/>
  <c r="L188" i="52"/>
  <c r="K188" i="52"/>
  <c r="J188" i="52"/>
  <c r="M187" i="52"/>
  <c r="L187" i="52"/>
  <c r="K187" i="52"/>
  <c r="J187" i="52"/>
  <c r="M186" i="52"/>
  <c r="L186" i="52"/>
  <c r="K186" i="52"/>
  <c r="J186" i="52"/>
  <c r="M185" i="52"/>
  <c r="L185" i="52"/>
  <c r="K185" i="52"/>
  <c r="J185" i="52"/>
  <c r="M184" i="52"/>
  <c r="L184" i="52"/>
  <c r="K184" i="52"/>
  <c r="J184" i="52"/>
  <c r="M183" i="52"/>
  <c r="L183" i="52"/>
  <c r="K183" i="52"/>
  <c r="J183" i="52"/>
  <c r="M182" i="52"/>
  <c r="L182" i="52"/>
  <c r="K182" i="52"/>
  <c r="J182" i="52"/>
  <c r="M181" i="52"/>
  <c r="L181" i="52"/>
  <c r="K181" i="52"/>
  <c r="J181" i="52"/>
  <c r="M180" i="52"/>
  <c r="L180" i="52"/>
  <c r="K180" i="52"/>
  <c r="J180" i="52"/>
  <c r="M179" i="52"/>
  <c r="L179" i="52"/>
  <c r="K179" i="52"/>
  <c r="J179" i="52"/>
  <c r="M178" i="52"/>
  <c r="L178" i="52"/>
  <c r="K178" i="52"/>
  <c r="J178" i="52"/>
  <c r="M177" i="52"/>
  <c r="L177" i="52"/>
  <c r="K177" i="52"/>
  <c r="J177" i="52"/>
  <c r="M176" i="52"/>
  <c r="L176" i="52"/>
  <c r="K176" i="52"/>
  <c r="J176" i="52"/>
  <c r="M175" i="52"/>
  <c r="L175" i="52"/>
  <c r="K175" i="52"/>
  <c r="J175" i="52"/>
  <c r="M174" i="52"/>
  <c r="L174" i="52"/>
  <c r="K174" i="52"/>
  <c r="J174" i="52"/>
  <c r="M173" i="52"/>
  <c r="L173" i="52"/>
  <c r="K173" i="52"/>
  <c r="J173" i="52"/>
  <c r="M172" i="52"/>
  <c r="L172" i="52"/>
  <c r="K172" i="52"/>
  <c r="J172" i="52"/>
  <c r="M171" i="52"/>
  <c r="L171" i="52"/>
  <c r="K171" i="52"/>
  <c r="J171" i="52"/>
  <c r="M170" i="52"/>
  <c r="L170" i="52"/>
  <c r="K170" i="52"/>
  <c r="J170" i="52"/>
  <c r="M169" i="52"/>
  <c r="L169" i="52"/>
  <c r="K169" i="52"/>
  <c r="J169" i="52"/>
  <c r="M168" i="52"/>
  <c r="L168" i="52"/>
  <c r="K168" i="52"/>
  <c r="J168" i="52"/>
  <c r="M167" i="52"/>
  <c r="L167" i="52"/>
  <c r="K167" i="52"/>
  <c r="J167" i="52"/>
  <c r="M166" i="52"/>
  <c r="L166" i="52"/>
  <c r="K166" i="52"/>
  <c r="J166" i="52"/>
  <c r="M165" i="52"/>
  <c r="L165" i="52"/>
  <c r="K165" i="52"/>
  <c r="J165" i="52"/>
  <c r="M164" i="52"/>
  <c r="L164" i="52"/>
  <c r="K164" i="52"/>
  <c r="J164" i="52"/>
  <c r="M163" i="52"/>
  <c r="L163" i="52"/>
  <c r="K163" i="52"/>
  <c r="J163" i="52"/>
  <c r="M162" i="52"/>
  <c r="L162" i="52"/>
  <c r="K162" i="52"/>
  <c r="J162" i="52"/>
  <c r="M161" i="52"/>
  <c r="L161" i="52"/>
  <c r="K161" i="52"/>
  <c r="J161" i="52"/>
  <c r="M160" i="52"/>
  <c r="L160" i="52"/>
  <c r="K160" i="52"/>
  <c r="J160" i="52"/>
  <c r="M159" i="52"/>
  <c r="L159" i="52"/>
  <c r="K159" i="52"/>
  <c r="J159" i="52"/>
  <c r="M158" i="52"/>
  <c r="L158" i="52"/>
  <c r="K158" i="52"/>
  <c r="J158" i="52"/>
  <c r="M157" i="52"/>
  <c r="L157" i="52"/>
  <c r="K157" i="52"/>
  <c r="J157" i="52"/>
  <c r="M156" i="52"/>
  <c r="L156" i="52"/>
  <c r="K156" i="52"/>
  <c r="J156" i="52"/>
  <c r="M155" i="52"/>
  <c r="L155" i="52"/>
  <c r="K155" i="52"/>
  <c r="J155" i="52"/>
  <c r="M154" i="52"/>
  <c r="L154" i="52"/>
  <c r="K154" i="52"/>
  <c r="J154" i="52"/>
  <c r="M153" i="52"/>
  <c r="L153" i="52"/>
  <c r="K153" i="52"/>
  <c r="J153" i="52"/>
  <c r="M152" i="52"/>
  <c r="L152" i="52"/>
  <c r="K152" i="52"/>
  <c r="J152" i="52"/>
  <c r="M151" i="52"/>
  <c r="L151" i="52"/>
  <c r="K151" i="52"/>
  <c r="J151" i="52"/>
  <c r="M150" i="52"/>
  <c r="L150" i="52"/>
  <c r="K150" i="52"/>
  <c r="J150" i="52"/>
  <c r="M149" i="52"/>
  <c r="L149" i="52"/>
  <c r="K149" i="52"/>
  <c r="J149" i="52"/>
  <c r="M148" i="52"/>
  <c r="L148" i="52"/>
  <c r="K148" i="52"/>
  <c r="J148" i="52"/>
  <c r="M147" i="52"/>
  <c r="L147" i="52"/>
  <c r="K147" i="52"/>
  <c r="J147" i="52"/>
  <c r="M146" i="52"/>
  <c r="L146" i="52"/>
  <c r="K146" i="52"/>
  <c r="J146" i="52"/>
  <c r="M145" i="52"/>
  <c r="L145" i="52"/>
  <c r="K145" i="52"/>
  <c r="J145" i="52"/>
  <c r="M144" i="52"/>
  <c r="L144" i="52"/>
  <c r="K144" i="52"/>
  <c r="J144" i="52"/>
  <c r="M143" i="52"/>
  <c r="L143" i="52"/>
  <c r="K143" i="52"/>
  <c r="J143" i="52"/>
  <c r="M142" i="52"/>
  <c r="L142" i="52"/>
  <c r="K142" i="52"/>
  <c r="J142" i="52"/>
  <c r="M141" i="52"/>
  <c r="L141" i="52"/>
  <c r="K141" i="52"/>
  <c r="J141" i="52"/>
  <c r="M140" i="52"/>
  <c r="L140" i="52"/>
  <c r="K140" i="52"/>
  <c r="J140" i="52"/>
  <c r="M139" i="52"/>
  <c r="L139" i="52"/>
  <c r="K139" i="52"/>
  <c r="J139" i="52"/>
  <c r="M138" i="52"/>
  <c r="L138" i="52"/>
  <c r="K138" i="52"/>
  <c r="J138" i="52"/>
  <c r="M137" i="52"/>
  <c r="L137" i="52"/>
  <c r="K137" i="52"/>
  <c r="J137" i="52"/>
  <c r="M136" i="52"/>
  <c r="L136" i="52"/>
  <c r="K136" i="52"/>
  <c r="J136" i="52"/>
  <c r="M135" i="52"/>
  <c r="L135" i="52"/>
  <c r="K135" i="52"/>
  <c r="J135" i="52"/>
  <c r="M134" i="52"/>
  <c r="L134" i="52"/>
  <c r="K134" i="52"/>
  <c r="J134" i="52"/>
  <c r="M133" i="52"/>
  <c r="L133" i="52"/>
  <c r="K133" i="52"/>
  <c r="J133" i="52"/>
  <c r="M132" i="52"/>
  <c r="L132" i="52"/>
  <c r="K132" i="52"/>
  <c r="J132" i="52"/>
  <c r="M131" i="52"/>
  <c r="L131" i="52"/>
  <c r="K131" i="52"/>
  <c r="J131" i="52"/>
  <c r="M130" i="52"/>
  <c r="L130" i="52"/>
  <c r="K130" i="52"/>
  <c r="J130" i="52"/>
  <c r="M129" i="52"/>
  <c r="L129" i="52"/>
  <c r="K129" i="52"/>
  <c r="J129" i="52"/>
  <c r="M128" i="52"/>
  <c r="L128" i="52"/>
  <c r="K128" i="52"/>
  <c r="J128" i="52"/>
  <c r="M127" i="52"/>
  <c r="L127" i="52"/>
  <c r="K127" i="52"/>
  <c r="J127" i="52"/>
  <c r="M126" i="52"/>
  <c r="L126" i="52"/>
  <c r="K126" i="52"/>
  <c r="J126" i="52"/>
  <c r="M125" i="52"/>
  <c r="L125" i="52"/>
  <c r="K125" i="52"/>
  <c r="J125" i="52"/>
  <c r="M124" i="52"/>
  <c r="L124" i="52"/>
  <c r="K124" i="52"/>
  <c r="J124" i="52"/>
  <c r="M123" i="52"/>
  <c r="L123" i="52"/>
  <c r="K123" i="52"/>
  <c r="J123" i="52"/>
  <c r="M122" i="52"/>
  <c r="L122" i="52"/>
  <c r="K122" i="52"/>
  <c r="J122" i="52"/>
  <c r="M121" i="52"/>
  <c r="L121" i="52"/>
  <c r="K121" i="52"/>
  <c r="J121" i="52"/>
  <c r="M120" i="52"/>
  <c r="L120" i="52"/>
  <c r="K120" i="52"/>
  <c r="J120" i="52"/>
  <c r="M119" i="52"/>
  <c r="L119" i="52"/>
  <c r="K119" i="52"/>
  <c r="J119" i="52"/>
  <c r="M118" i="52"/>
  <c r="L118" i="52"/>
  <c r="K118" i="52"/>
  <c r="J118" i="52"/>
  <c r="M117" i="52"/>
  <c r="L117" i="52"/>
  <c r="K117" i="52"/>
  <c r="J117" i="52"/>
  <c r="M116" i="52"/>
  <c r="L116" i="52"/>
  <c r="K116" i="52"/>
  <c r="J116" i="52"/>
  <c r="M115" i="52"/>
  <c r="L115" i="52"/>
  <c r="K115" i="52"/>
  <c r="J115" i="52"/>
  <c r="M114" i="52"/>
  <c r="L114" i="52"/>
  <c r="K114" i="52"/>
  <c r="J114" i="52"/>
  <c r="M113" i="52"/>
  <c r="L113" i="52"/>
  <c r="K113" i="52"/>
  <c r="J113" i="52"/>
  <c r="M112" i="52"/>
  <c r="L112" i="52"/>
  <c r="K112" i="52"/>
  <c r="J112" i="52"/>
  <c r="M111" i="52"/>
  <c r="L111" i="52"/>
  <c r="K111" i="52"/>
  <c r="J111" i="52"/>
  <c r="M110" i="52"/>
  <c r="L110" i="52"/>
  <c r="K110" i="52"/>
  <c r="J110" i="52"/>
  <c r="M109" i="52"/>
  <c r="L109" i="52"/>
  <c r="K109" i="52"/>
  <c r="J109" i="52"/>
  <c r="M108" i="52"/>
  <c r="L108" i="52"/>
  <c r="K108" i="52"/>
  <c r="J108" i="52"/>
  <c r="M107" i="52"/>
  <c r="L107" i="52"/>
  <c r="K107" i="52"/>
  <c r="J107" i="52"/>
  <c r="M106" i="52"/>
  <c r="L106" i="52"/>
  <c r="K106" i="52"/>
  <c r="J106" i="52"/>
  <c r="M105" i="52"/>
  <c r="L105" i="52"/>
  <c r="K105" i="52"/>
  <c r="J105" i="52"/>
  <c r="M104" i="52"/>
  <c r="L104" i="52"/>
  <c r="K104" i="52"/>
  <c r="J104" i="52"/>
  <c r="M103" i="52"/>
  <c r="L103" i="52"/>
  <c r="K103" i="52"/>
  <c r="J103" i="52"/>
  <c r="M102" i="52"/>
  <c r="L102" i="52"/>
  <c r="K102" i="52"/>
  <c r="J102" i="52"/>
  <c r="M101" i="52"/>
  <c r="L101" i="52"/>
  <c r="K101" i="52"/>
  <c r="J101" i="52"/>
  <c r="M100" i="52"/>
  <c r="L100" i="52"/>
  <c r="K100" i="52"/>
  <c r="J100" i="52"/>
  <c r="M99" i="52"/>
  <c r="L99" i="52"/>
  <c r="K99" i="52"/>
  <c r="J99" i="52"/>
  <c r="M98" i="52"/>
  <c r="L98" i="52"/>
  <c r="K98" i="52"/>
  <c r="J98" i="52"/>
  <c r="M97" i="52"/>
  <c r="L97" i="52"/>
  <c r="K97" i="52"/>
  <c r="J97" i="52"/>
  <c r="M96" i="52"/>
  <c r="L96" i="52"/>
  <c r="K96" i="52"/>
  <c r="J96" i="52"/>
  <c r="M95" i="52"/>
  <c r="L95" i="52"/>
  <c r="K95" i="52"/>
  <c r="J95" i="52"/>
  <c r="M94" i="52"/>
  <c r="L94" i="52"/>
  <c r="K94" i="52"/>
  <c r="J94" i="52"/>
  <c r="M93" i="52"/>
  <c r="L93" i="52"/>
  <c r="K93" i="52"/>
  <c r="J93" i="52"/>
  <c r="M92" i="52"/>
  <c r="L92" i="52"/>
  <c r="K92" i="52"/>
  <c r="J92" i="52"/>
  <c r="M91" i="52"/>
  <c r="L91" i="52"/>
  <c r="K91" i="52"/>
  <c r="J91" i="52"/>
  <c r="M90" i="52"/>
  <c r="L90" i="52"/>
  <c r="K90" i="52"/>
  <c r="J90" i="52"/>
  <c r="M89" i="52"/>
  <c r="L89" i="52"/>
  <c r="K89" i="52"/>
  <c r="J89" i="52"/>
  <c r="M88" i="52"/>
  <c r="L88" i="52"/>
  <c r="K88" i="52"/>
  <c r="J88" i="52"/>
  <c r="M87" i="52"/>
  <c r="L87" i="52"/>
  <c r="K87" i="52"/>
  <c r="J87" i="52"/>
  <c r="M86" i="52"/>
  <c r="L86" i="52"/>
  <c r="K86" i="52"/>
  <c r="J86" i="52"/>
  <c r="M85" i="52"/>
  <c r="L85" i="52"/>
  <c r="K85" i="52"/>
  <c r="J85" i="52"/>
  <c r="M84" i="52"/>
  <c r="L84" i="52"/>
  <c r="K84" i="52"/>
  <c r="J84" i="52"/>
  <c r="M83" i="52"/>
  <c r="L83" i="52"/>
  <c r="K83" i="52"/>
  <c r="J83" i="52"/>
  <c r="M82" i="52"/>
  <c r="L82" i="52"/>
  <c r="K82" i="52"/>
  <c r="J82" i="52"/>
  <c r="M81" i="52"/>
  <c r="L81" i="52"/>
  <c r="K81" i="52"/>
  <c r="J81" i="52"/>
  <c r="M80" i="52"/>
  <c r="L80" i="52"/>
  <c r="K80" i="52"/>
  <c r="J80" i="52"/>
  <c r="T79" i="52"/>
  <c r="G35" i="44" s="1"/>
  <c r="M79" i="52"/>
  <c r="L79" i="52"/>
  <c r="K79" i="52"/>
  <c r="J79" i="52"/>
  <c r="M78" i="52"/>
  <c r="L78" i="52"/>
  <c r="K78" i="52"/>
  <c r="J78" i="52"/>
  <c r="M77" i="52"/>
  <c r="L77" i="52"/>
  <c r="K77" i="52"/>
  <c r="J77" i="52"/>
  <c r="M76" i="52"/>
  <c r="L76" i="52"/>
  <c r="K76" i="52"/>
  <c r="J76" i="52"/>
  <c r="M75" i="52"/>
  <c r="L75" i="52"/>
  <c r="K75" i="52"/>
  <c r="J75" i="52"/>
  <c r="M74" i="52"/>
  <c r="L74" i="52"/>
  <c r="K74" i="52"/>
  <c r="J74" i="52"/>
  <c r="T73" i="52"/>
  <c r="G34" i="44" s="1"/>
  <c r="M73" i="52"/>
  <c r="L73" i="52"/>
  <c r="K73" i="52"/>
  <c r="J73" i="52"/>
  <c r="M72" i="52"/>
  <c r="L72" i="52"/>
  <c r="K72" i="52"/>
  <c r="J72" i="52"/>
  <c r="M71" i="52"/>
  <c r="L71" i="52"/>
  <c r="K71" i="52"/>
  <c r="J71" i="52"/>
  <c r="M70" i="52"/>
  <c r="L70" i="52"/>
  <c r="K70" i="52"/>
  <c r="J70" i="52"/>
  <c r="M69" i="52"/>
  <c r="L69" i="52"/>
  <c r="K69" i="52"/>
  <c r="J69" i="52"/>
  <c r="M68" i="52"/>
  <c r="L68" i="52"/>
  <c r="K68" i="52"/>
  <c r="J68" i="52"/>
  <c r="M67" i="52"/>
  <c r="L67" i="52"/>
  <c r="K67" i="52"/>
  <c r="J67" i="52"/>
  <c r="M66" i="52"/>
  <c r="L66" i="52"/>
  <c r="K66" i="52"/>
  <c r="J66" i="52"/>
  <c r="M65" i="52"/>
  <c r="L65" i="52"/>
  <c r="K65" i="52"/>
  <c r="J65" i="52"/>
  <c r="M64" i="52"/>
  <c r="L64" i="52"/>
  <c r="K64" i="52"/>
  <c r="J64" i="52"/>
  <c r="M63" i="52"/>
  <c r="L63" i="52"/>
  <c r="K63" i="52"/>
  <c r="J63" i="52"/>
  <c r="M62" i="52"/>
  <c r="L62" i="52"/>
  <c r="K62" i="52"/>
  <c r="J62" i="52"/>
  <c r="M61" i="52"/>
  <c r="L61" i="52"/>
  <c r="K61" i="52"/>
  <c r="J61" i="52"/>
  <c r="T60" i="52"/>
  <c r="G32" i="44" s="1"/>
  <c r="M60" i="52"/>
  <c r="L60" i="52"/>
  <c r="K60" i="52"/>
  <c r="J60" i="52"/>
  <c r="M59" i="52"/>
  <c r="L59" i="52"/>
  <c r="K59" i="52"/>
  <c r="J59" i="52"/>
  <c r="M58" i="52"/>
  <c r="L58" i="52"/>
  <c r="K58" i="52"/>
  <c r="J58" i="52"/>
  <c r="M57" i="52"/>
  <c r="L57" i="52"/>
  <c r="K57" i="52"/>
  <c r="J57" i="52"/>
  <c r="M56" i="52"/>
  <c r="L56" i="52"/>
  <c r="K56" i="52"/>
  <c r="J56" i="52"/>
  <c r="M55" i="52"/>
  <c r="L55" i="52"/>
  <c r="K55" i="52"/>
  <c r="J55" i="52"/>
  <c r="T54" i="52"/>
  <c r="G31" i="44" s="1"/>
  <c r="M54" i="52"/>
  <c r="L54" i="52"/>
  <c r="K54" i="52"/>
  <c r="J54" i="52"/>
  <c r="M53" i="52"/>
  <c r="L53" i="52"/>
  <c r="K53" i="52"/>
  <c r="J53" i="52"/>
  <c r="M52" i="52"/>
  <c r="L52" i="52"/>
  <c r="K52" i="52"/>
  <c r="J52" i="52"/>
  <c r="M51" i="52"/>
  <c r="L51" i="52"/>
  <c r="K51" i="52"/>
  <c r="J51" i="52"/>
  <c r="M50" i="52"/>
  <c r="L50" i="52"/>
  <c r="K50" i="52"/>
  <c r="J50" i="52"/>
  <c r="M49" i="52"/>
  <c r="L49" i="52"/>
  <c r="K49" i="52"/>
  <c r="J49" i="52"/>
  <c r="M48" i="52"/>
  <c r="L48" i="52"/>
  <c r="K48" i="52"/>
  <c r="J48" i="52"/>
  <c r="M47" i="52"/>
  <c r="L47" i="52"/>
  <c r="K47" i="52"/>
  <c r="J47" i="52"/>
  <c r="M46" i="52"/>
  <c r="L46" i="52"/>
  <c r="K46" i="52"/>
  <c r="J46" i="52"/>
  <c r="M45" i="52"/>
  <c r="L45" i="52"/>
  <c r="K45" i="52"/>
  <c r="J45" i="52"/>
  <c r="M44" i="52"/>
  <c r="L44" i="52"/>
  <c r="K44" i="52"/>
  <c r="J44" i="52"/>
  <c r="M43" i="52"/>
  <c r="L43" i="52"/>
  <c r="K43" i="52"/>
  <c r="J43" i="52"/>
  <c r="M42" i="52"/>
  <c r="L42" i="52"/>
  <c r="K42" i="52"/>
  <c r="J42" i="52"/>
  <c r="T41" i="52"/>
  <c r="G29" i="44" s="1"/>
  <c r="M41" i="52"/>
  <c r="L41" i="52"/>
  <c r="K41" i="52"/>
  <c r="J41" i="52"/>
  <c r="M40" i="52"/>
  <c r="L40" i="52"/>
  <c r="K40" i="52"/>
  <c r="J40" i="52"/>
  <c r="M39" i="52"/>
  <c r="L39" i="52"/>
  <c r="K39" i="52"/>
  <c r="J39" i="52"/>
  <c r="M38" i="52"/>
  <c r="L38" i="52"/>
  <c r="K38" i="52"/>
  <c r="J38" i="52"/>
  <c r="M37" i="52"/>
  <c r="L37" i="52"/>
  <c r="K37" i="52"/>
  <c r="J37" i="52"/>
  <c r="M36" i="52"/>
  <c r="L36" i="52"/>
  <c r="K36" i="52"/>
  <c r="J36" i="52"/>
  <c r="T35" i="52"/>
  <c r="G28" i="44" s="1"/>
  <c r="M35" i="52"/>
  <c r="L35" i="52"/>
  <c r="K35" i="52"/>
  <c r="J35" i="52"/>
  <c r="M34" i="52"/>
  <c r="L34" i="52"/>
  <c r="K34" i="52"/>
  <c r="J34" i="52"/>
  <c r="M33" i="52"/>
  <c r="L33" i="52"/>
  <c r="K33" i="52"/>
  <c r="J33" i="52"/>
  <c r="M32" i="52"/>
  <c r="L32" i="52"/>
  <c r="K32" i="52"/>
  <c r="J32" i="52"/>
  <c r="M31" i="52"/>
  <c r="L31" i="52"/>
  <c r="K31" i="52"/>
  <c r="J31" i="52"/>
  <c r="M30" i="52"/>
  <c r="L30" i="52"/>
  <c r="K30" i="52"/>
  <c r="J30" i="52"/>
  <c r="M29" i="52"/>
  <c r="L29" i="52"/>
  <c r="K29" i="52"/>
  <c r="J29" i="52"/>
  <c r="M28" i="52"/>
  <c r="L28" i="52"/>
  <c r="K28" i="52"/>
  <c r="J28" i="52"/>
  <c r="M27" i="52"/>
  <c r="L27" i="52"/>
  <c r="K27" i="52"/>
  <c r="J27" i="52"/>
  <c r="M26" i="52"/>
  <c r="L26" i="52"/>
  <c r="K26" i="52"/>
  <c r="J26" i="52"/>
  <c r="M25" i="52"/>
  <c r="L25" i="52"/>
  <c r="K25" i="52"/>
  <c r="J25" i="52"/>
  <c r="M24" i="52"/>
  <c r="L24" i="52"/>
  <c r="K24" i="52"/>
  <c r="J24" i="52"/>
  <c r="M23" i="52"/>
  <c r="L23" i="52"/>
  <c r="K23" i="52"/>
  <c r="J23" i="52"/>
  <c r="T22" i="52"/>
  <c r="G26" i="44" s="1"/>
  <c r="M22" i="52"/>
  <c r="L22" i="52"/>
  <c r="K22" i="52"/>
  <c r="J22" i="52"/>
  <c r="M21" i="52"/>
  <c r="L21" i="52"/>
  <c r="K21" i="52"/>
  <c r="J21" i="52"/>
  <c r="M20" i="52"/>
  <c r="L20" i="52"/>
  <c r="K20" i="52"/>
  <c r="J20" i="52"/>
  <c r="M19" i="52"/>
  <c r="L19" i="52"/>
  <c r="K19" i="52"/>
  <c r="J19" i="52"/>
  <c r="M18" i="52"/>
  <c r="L18" i="52"/>
  <c r="K18" i="52"/>
  <c r="J18" i="52"/>
  <c r="M17" i="52"/>
  <c r="L17" i="52"/>
  <c r="K17" i="52"/>
  <c r="J17" i="52"/>
  <c r="T16" i="52"/>
  <c r="G25" i="44" s="1"/>
  <c r="M16" i="52"/>
  <c r="L16" i="52"/>
  <c r="K16" i="52"/>
  <c r="J16" i="52"/>
  <c r="A6" i="52"/>
  <c r="J287" i="52" l="1"/>
  <c r="H52" i="41" s="1"/>
  <c r="K287" i="52"/>
  <c r="I52" i="41" s="1"/>
  <c r="J286" i="52"/>
  <c r="H51" i="41" s="1"/>
  <c r="D51" i="41"/>
  <c r="K286" i="52"/>
  <c r="I51" i="41" s="1"/>
  <c r="L286" i="52"/>
  <c r="J51" i="41" s="1"/>
  <c r="K285" i="52"/>
  <c r="I50" i="41" s="1"/>
  <c r="D50" i="41"/>
  <c r="L285" i="52"/>
  <c r="J50" i="41" s="1"/>
  <c r="M284" i="52"/>
  <c r="K49" i="41" s="1"/>
  <c r="D49" i="41"/>
  <c r="M288" i="52"/>
  <c r="K53" i="41" s="1"/>
  <c r="M285" i="52"/>
  <c r="K50" i="41" s="1"/>
  <c r="G50" i="41"/>
  <c r="J283" i="52"/>
  <c r="H48" i="41" s="1"/>
  <c r="D48" i="41"/>
  <c r="K283" i="52"/>
  <c r="I48" i="41" s="1"/>
  <c r="E48" i="41"/>
  <c r="K282" i="52"/>
  <c r="I47" i="41" s="1"/>
  <c r="E47" i="41"/>
  <c r="J282" i="52"/>
  <c r="H47" i="41" s="1"/>
  <c r="D47" i="41"/>
  <c r="L282" i="52"/>
  <c r="J47" i="41" s="1"/>
  <c r="K281" i="52"/>
  <c r="I46" i="41" s="1"/>
  <c r="D46" i="41"/>
  <c r="L281" i="52"/>
  <c r="J46" i="41" s="1"/>
  <c r="M281" i="52"/>
  <c r="K46" i="41" s="1"/>
  <c r="J284" i="52"/>
  <c r="H49" i="41" s="1"/>
  <c r="J288" i="52"/>
  <c r="H53" i="41" s="1"/>
  <c r="J281" i="52"/>
  <c r="H46" i="41" s="1"/>
  <c r="M282" i="52"/>
  <c r="K47" i="41" s="1"/>
  <c r="L283" i="52"/>
  <c r="J48" i="41" s="1"/>
  <c r="K284" i="52"/>
  <c r="I49" i="41" s="1"/>
  <c r="J285" i="52"/>
  <c r="H50" i="41" s="1"/>
  <c r="M286" i="52"/>
  <c r="K51" i="41" s="1"/>
  <c r="L287" i="52"/>
  <c r="J52" i="41" s="1"/>
  <c r="K288" i="52"/>
  <c r="I53" i="41" s="1"/>
  <c r="M283" i="52"/>
  <c r="K48" i="41" s="1"/>
  <c r="L284" i="52"/>
  <c r="J49" i="41" s="1"/>
  <c r="M287" i="52"/>
  <c r="K52" i="41" s="1"/>
  <c r="L288" i="52"/>
  <c r="J53" i="41" s="1"/>
  <c r="D27" i="20" l="1"/>
  <c r="D28" i="20"/>
  <c r="D26" i="20"/>
  <c r="D16" i="20"/>
  <c r="D15" i="20"/>
  <c r="D17" i="20"/>
  <c r="D18" i="20"/>
  <c r="A8" i="46" l="1"/>
  <c r="A8" i="51"/>
  <c r="A7" i="12"/>
  <c r="A7" i="18"/>
  <c r="A7" i="8"/>
  <c r="A7" i="10"/>
  <c r="A7" i="20"/>
  <c r="A6" i="48"/>
  <c r="A6" i="43"/>
  <c r="A6" i="42"/>
  <c r="T16" i="42" l="1"/>
  <c r="C359" i="41" l="1"/>
  <c r="D359" i="41"/>
  <c r="C360" i="41"/>
  <c r="D360" i="41"/>
  <c r="B360" i="41"/>
  <c r="B359" i="41"/>
  <c r="B350" i="41"/>
  <c r="C350" i="41"/>
  <c r="D350" i="41"/>
  <c r="C349" i="41"/>
  <c r="D349" i="41"/>
  <c r="B349" i="41"/>
  <c r="D361" i="41" l="1"/>
  <c r="E360" i="41"/>
  <c r="E359" i="41"/>
  <c r="D351" i="41"/>
  <c r="C351" i="41"/>
  <c r="B351" i="41"/>
  <c r="E350" i="41"/>
  <c r="E349" i="41"/>
  <c r="C361" i="41"/>
  <c r="B361" i="41"/>
  <c r="E361" i="41" l="1"/>
  <c r="E351" i="41"/>
  <c r="A7" i="44"/>
  <c r="A7" i="41"/>
  <c r="G53" i="51" l="1"/>
  <c r="G52" i="51"/>
  <c r="G36" i="51"/>
  <c r="G35" i="51"/>
  <c r="D37" i="51"/>
  <c r="C37" i="51"/>
  <c r="B37" i="51"/>
  <c r="E36" i="51"/>
  <c r="E35" i="51"/>
  <c r="E37" i="51" l="1"/>
  <c r="C374" i="41"/>
  <c r="F375" i="41"/>
  <c r="F376" i="41"/>
  <c r="F374" i="41"/>
  <c r="E375" i="41"/>
  <c r="E376" i="41"/>
  <c r="E374" i="41"/>
  <c r="C375" i="41"/>
  <c r="D375" i="41"/>
  <c r="C376" i="41"/>
  <c r="D376" i="41"/>
  <c r="D374" i="41"/>
  <c r="B375" i="41"/>
  <c r="B376" i="41"/>
  <c r="B374" i="41"/>
  <c r="B370" i="41"/>
  <c r="B368" i="41"/>
  <c r="B366" i="41"/>
  <c r="D314" i="41"/>
  <c r="C314" i="41"/>
  <c r="B314" i="41"/>
  <c r="D313" i="41"/>
  <c r="C313" i="41"/>
  <c r="B313" i="41"/>
  <c r="H87" i="44"/>
  <c r="H88" i="44"/>
  <c r="F88" i="44"/>
  <c r="F87" i="44"/>
  <c r="H84" i="44"/>
  <c r="H85" i="44"/>
  <c r="F85" i="44"/>
  <c r="F84" i="44"/>
  <c r="E88" i="44"/>
  <c r="E87" i="44"/>
  <c r="C88" i="44"/>
  <c r="C87" i="44"/>
  <c r="E85" i="44"/>
  <c r="E84" i="44"/>
  <c r="C85" i="44"/>
  <c r="C84" i="44"/>
  <c r="H80" i="44"/>
  <c r="H81" i="44"/>
  <c r="F81" i="44"/>
  <c r="F80" i="44"/>
  <c r="C81" i="44"/>
  <c r="C80" i="44"/>
  <c r="H77" i="44"/>
  <c r="H78" i="44"/>
  <c r="F78" i="44"/>
  <c r="F77" i="44"/>
  <c r="C78" i="44"/>
  <c r="C77" i="44"/>
  <c r="H102" i="44"/>
  <c r="H103" i="44"/>
  <c r="F103" i="44"/>
  <c r="F102" i="44"/>
  <c r="H99" i="44"/>
  <c r="H100" i="44"/>
  <c r="F100" i="44"/>
  <c r="F99" i="44"/>
  <c r="H96" i="44"/>
  <c r="H97" i="44"/>
  <c r="F97" i="44"/>
  <c r="F96" i="44"/>
  <c r="P134" i="18"/>
  <c r="G97" i="44" s="1"/>
  <c r="P130" i="18"/>
  <c r="G96" i="44" s="1"/>
  <c r="P164" i="18"/>
  <c r="G103" i="44" s="1"/>
  <c r="P160" i="18"/>
  <c r="G102" i="44" s="1"/>
  <c r="P149" i="18"/>
  <c r="G100" i="44" s="1"/>
  <c r="E120" i="44"/>
  <c r="C120" i="44"/>
  <c r="E119" i="44"/>
  <c r="C119" i="44"/>
  <c r="E118" i="44"/>
  <c r="C118" i="44"/>
  <c r="E103" i="44"/>
  <c r="C103" i="44"/>
  <c r="E102" i="44"/>
  <c r="C102" i="44"/>
  <c r="E100" i="44"/>
  <c r="C100" i="44"/>
  <c r="E99" i="44"/>
  <c r="C99" i="44"/>
  <c r="E97" i="44"/>
  <c r="C97" i="44"/>
  <c r="E96" i="44"/>
  <c r="C96" i="44"/>
  <c r="H73" i="44"/>
  <c r="H74" i="44"/>
  <c r="F74" i="44"/>
  <c r="F73" i="44"/>
  <c r="H70" i="44"/>
  <c r="H71" i="44"/>
  <c r="F71" i="44"/>
  <c r="F70" i="44"/>
  <c r="H67" i="44"/>
  <c r="H68" i="44"/>
  <c r="F68" i="44"/>
  <c r="F67" i="44"/>
  <c r="F64" i="44"/>
  <c r="H64" i="44"/>
  <c r="F65" i="44"/>
  <c r="H65" i="44"/>
  <c r="S28" i="20"/>
  <c r="G71" i="44" s="1"/>
  <c r="P28" i="20"/>
  <c r="G68" i="44" s="1"/>
  <c r="S26" i="20"/>
  <c r="G70" i="44" s="1"/>
  <c r="P26" i="20"/>
  <c r="G67" i="44" s="1"/>
  <c r="S18" i="20"/>
  <c r="G65" i="44" s="1"/>
  <c r="S16" i="20"/>
  <c r="G64" i="44" s="1"/>
  <c r="H61" i="44"/>
  <c r="H62" i="44"/>
  <c r="F62" i="44"/>
  <c r="F61" i="44"/>
  <c r="H59" i="44"/>
  <c r="F59" i="44"/>
  <c r="H58" i="44"/>
  <c r="F58" i="44"/>
  <c r="H55" i="44"/>
  <c r="H56" i="44"/>
  <c r="F56" i="44"/>
  <c r="F55" i="44"/>
  <c r="H52" i="44"/>
  <c r="H53" i="44"/>
  <c r="F53" i="44"/>
  <c r="F52" i="44"/>
  <c r="H49" i="44"/>
  <c r="H50" i="44"/>
  <c r="F50" i="44"/>
  <c r="F49" i="44"/>
  <c r="H47" i="44"/>
  <c r="F47" i="44"/>
  <c r="H46" i="44"/>
  <c r="F46" i="44"/>
  <c r="H44" i="44"/>
  <c r="F44" i="44"/>
  <c r="H43" i="44"/>
  <c r="F43" i="44"/>
  <c r="H40" i="44"/>
  <c r="H41" i="44"/>
  <c r="F41" i="44"/>
  <c r="F40" i="44"/>
  <c r="G18" i="51"/>
  <c r="F109" i="44"/>
  <c r="H38" i="44"/>
  <c r="F38" i="44"/>
  <c r="H37" i="44"/>
  <c r="F37" i="44"/>
  <c r="H22" i="44"/>
  <c r="H23" i="44"/>
  <c r="F22" i="44"/>
  <c r="H20" i="44"/>
  <c r="F20" i="44"/>
  <c r="H19" i="44"/>
  <c r="F19" i="44"/>
  <c r="H17" i="44"/>
  <c r="F17" i="44"/>
  <c r="H16" i="44"/>
  <c r="F16" i="44"/>
  <c r="F841" i="48"/>
  <c r="D104" i="41" s="1"/>
  <c r="G841" i="48"/>
  <c r="E104" i="41" s="1"/>
  <c r="H841" i="48"/>
  <c r="F104" i="41" s="1"/>
  <c r="I841" i="48"/>
  <c r="G104" i="41" s="1"/>
  <c r="F842" i="48"/>
  <c r="G842" i="48"/>
  <c r="E105" i="41" s="1"/>
  <c r="H842" i="48"/>
  <c r="F105" i="41" s="1"/>
  <c r="I842" i="48"/>
  <c r="G105" i="41" s="1"/>
  <c r="F843" i="48"/>
  <c r="G843" i="48"/>
  <c r="E106" i="41" s="1"/>
  <c r="H843" i="48"/>
  <c r="F106" i="41" s="1"/>
  <c r="I843" i="48"/>
  <c r="G106" i="41" s="1"/>
  <c r="F844" i="48"/>
  <c r="G844" i="48"/>
  <c r="E107" i="41" s="1"/>
  <c r="H844" i="48"/>
  <c r="F107" i="41" s="1"/>
  <c r="I844" i="48"/>
  <c r="G107" i="41" s="1"/>
  <c r="F845" i="48"/>
  <c r="D108" i="41" s="1"/>
  <c r="G845" i="48"/>
  <c r="E108" i="41" s="1"/>
  <c r="H845" i="48"/>
  <c r="F108" i="41" s="1"/>
  <c r="I845" i="48"/>
  <c r="G108" i="41" s="1"/>
  <c r="F846" i="48"/>
  <c r="D109" i="41" s="1"/>
  <c r="G846" i="48"/>
  <c r="E109" i="41" s="1"/>
  <c r="H846" i="48"/>
  <c r="F109" i="41" s="1"/>
  <c r="I846" i="48"/>
  <c r="G109" i="41" s="1"/>
  <c r="F847" i="48"/>
  <c r="G847" i="48"/>
  <c r="E110" i="41" s="1"/>
  <c r="H847" i="48"/>
  <c r="F110" i="41" s="1"/>
  <c r="I847" i="48"/>
  <c r="G110" i="41" s="1"/>
  <c r="F848" i="48"/>
  <c r="G848" i="48"/>
  <c r="E111" i="41" s="1"/>
  <c r="H848" i="48"/>
  <c r="F111" i="41" s="1"/>
  <c r="I848" i="48"/>
  <c r="G111" i="41" s="1"/>
  <c r="F849" i="48"/>
  <c r="D112" i="41" s="1"/>
  <c r="G849" i="48"/>
  <c r="E112" i="41" s="1"/>
  <c r="H849" i="48"/>
  <c r="F112" i="41" s="1"/>
  <c r="I849" i="48"/>
  <c r="G112" i="41" s="1"/>
  <c r="F850" i="48"/>
  <c r="D113" i="41" s="1"/>
  <c r="G850" i="48"/>
  <c r="E113" i="41" s="1"/>
  <c r="H850" i="48"/>
  <c r="F113" i="41" s="1"/>
  <c r="I850" i="48"/>
  <c r="G113" i="41" s="1"/>
  <c r="F851" i="48"/>
  <c r="G851" i="48"/>
  <c r="E114" i="41" s="1"/>
  <c r="H851" i="48"/>
  <c r="F114" i="41" s="1"/>
  <c r="I851" i="48"/>
  <c r="G114" i="41" s="1"/>
  <c r="F852" i="48"/>
  <c r="G852" i="48"/>
  <c r="E115" i="41" s="1"/>
  <c r="H852" i="48"/>
  <c r="F115" i="41" s="1"/>
  <c r="I852" i="48"/>
  <c r="G115" i="41" s="1"/>
  <c r="F853" i="48"/>
  <c r="D116" i="41" s="1"/>
  <c r="G853" i="48"/>
  <c r="E116" i="41" s="1"/>
  <c r="H853" i="48"/>
  <c r="F116" i="41" s="1"/>
  <c r="I853" i="48"/>
  <c r="G116" i="41" s="1"/>
  <c r="F854" i="48"/>
  <c r="G854" i="48"/>
  <c r="E117" i="41" s="1"/>
  <c r="H854" i="48"/>
  <c r="F117" i="41" s="1"/>
  <c r="I854" i="48"/>
  <c r="G117" i="41" s="1"/>
  <c r="F855" i="48"/>
  <c r="G855" i="48"/>
  <c r="E118" i="41" s="1"/>
  <c r="H855" i="48"/>
  <c r="F118" i="41" s="1"/>
  <c r="I855" i="48"/>
  <c r="G118" i="41" s="1"/>
  <c r="F856" i="48"/>
  <c r="G856" i="48"/>
  <c r="E119" i="41" s="1"/>
  <c r="H856" i="48"/>
  <c r="F119" i="41" s="1"/>
  <c r="I856" i="48"/>
  <c r="G119" i="41" s="1"/>
  <c r="F857" i="48"/>
  <c r="D120" i="41" s="1"/>
  <c r="G857" i="48"/>
  <c r="E120" i="41" s="1"/>
  <c r="H857" i="48"/>
  <c r="F120" i="41" s="1"/>
  <c r="I857" i="48"/>
  <c r="G120" i="41" s="1"/>
  <c r="F858" i="48"/>
  <c r="D121" i="41" s="1"/>
  <c r="G858" i="48"/>
  <c r="E121" i="41" s="1"/>
  <c r="H858" i="48"/>
  <c r="F121" i="41" s="1"/>
  <c r="I858" i="48"/>
  <c r="G121" i="41" s="1"/>
  <c r="F859" i="48"/>
  <c r="G859" i="48"/>
  <c r="E122" i="41" s="1"/>
  <c r="H859" i="48"/>
  <c r="F122" i="41" s="1"/>
  <c r="I859" i="48"/>
  <c r="G122" i="41" s="1"/>
  <c r="F860" i="48"/>
  <c r="G860" i="48"/>
  <c r="E123" i="41" s="1"/>
  <c r="H860" i="48"/>
  <c r="F123" i="41" s="1"/>
  <c r="I860" i="48"/>
  <c r="G123" i="41" s="1"/>
  <c r="F861" i="48"/>
  <c r="D124" i="41" s="1"/>
  <c r="G861" i="48"/>
  <c r="E124" i="41" s="1"/>
  <c r="H861" i="48"/>
  <c r="F124" i="41" s="1"/>
  <c r="I861" i="48"/>
  <c r="G124" i="41" s="1"/>
  <c r="F862" i="48"/>
  <c r="D125" i="41" s="1"/>
  <c r="G862" i="48"/>
  <c r="E125" i="41" s="1"/>
  <c r="H862" i="48"/>
  <c r="F125" i="41" s="1"/>
  <c r="I862" i="48"/>
  <c r="G125" i="41" s="1"/>
  <c r="F863" i="48"/>
  <c r="G863" i="48"/>
  <c r="E126" i="41" s="1"/>
  <c r="H863" i="48"/>
  <c r="F126" i="41" s="1"/>
  <c r="I863" i="48"/>
  <c r="G126" i="41" s="1"/>
  <c r="F864" i="48"/>
  <c r="G864" i="48"/>
  <c r="E127" i="41" s="1"/>
  <c r="H864" i="48"/>
  <c r="F127" i="41" s="1"/>
  <c r="I864" i="48"/>
  <c r="G127" i="41" s="1"/>
  <c r="F865" i="48"/>
  <c r="D128" i="41" s="1"/>
  <c r="G865" i="48"/>
  <c r="E128" i="41" s="1"/>
  <c r="H865" i="48"/>
  <c r="F128" i="41" s="1"/>
  <c r="I865" i="48"/>
  <c r="G128" i="41" s="1"/>
  <c r="E842" i="48"/>
  <c r="C105" i="41" s="1"/>
  <c r="E843" i="48"/>
  <c r="C106" i="41" s="1"/>
  <c r="E844" i="48"/>
  <c r="C107" i="41" s="1"/>
  <c r="E845" i="48"/>
  <c r="C108" i="41" s="1"/>
  <c r="E846" i="48"/>
  <c r="C109" i="41" s="1"/>
  <c r="E847" i="48"/>
  <c r="C110" i="41" s="1"/>
  <c r="E848" i="48"/>
  <c r="C111" i="41" s="1"/>
  <c r="E849" i="48"/>
  <c r="C112" i="41" s="1"/>
  <c r="E850" i="48"/>
  <c r="C113" i="41" s="1"/>
  <c r="E851" i="48"/>
  <c r="C114" i="41" s="1"/>
  <c r="E852" i="48"/>
  <c r="C115" i="41" s="1"/>
  <c r="E853" i="48"/>
  <c r="C116" i="41" s="1"/>
  <c r="E854" i="48"/>
  <c r="C117" i="41" s="1"/>
  <c r="E855" i="48"/>
  <c r="C118" i="41" s="1"/>
  <c r="E856" i="48"/>
  <c r="C119" i="41" s="1"/>
  <c r="E857" i="48"/>
  <c r="C120" i="41" s="1"/>
  <c r="E858" i="48"/>
  <c r="C121" i="41" s="1"/>
  <c r="E859" i="48"/>
  <c r="C122" i="41" s="1"/>
  <c r="E860" i="48"/>
  <c r="C123" i="41" s="1"/>
  <c r="E861" i="48"/>
  <c r="C124" i="41" s="1"/>
  <c r="E862" i="48"/>
  <c r="C125" i="41" s="1"/>
  <c r="E863" i="48"/>
  <c r="C126" i="41" s="1"/>
  <c r="E864" i="48"/>
  <c r="C127" i="41" s="1"/>
  <c r="E865" i="48"/>
  <c r="C128" i="41" s="1"/>
  <c r="M862" i="48" l="1"/>
  <c r="K125" i="41" s="1"/>
  <c r="M858" i="48"/>
  <c r="K121" i="41" s="1"/>
  <c r="M854" i="48"/>
  <c r="K117" i="41" s="1"/>
  <c r="M850" i="48"/>
  <c r="K113" i="41" s="1"/>
  <c r="M846" i="48"/>
  <c r="K109" i="41" s="1"/>
  <c r="D117" i="41"/>
  <c r="M842" i="48"/>
  <c r="K105" i="41" s="1"/>
  <c r="D105" i="41"/>
  <c r="M863" i="48"/>
  <c r="K126" i="41" s="1"/>
  <c r="M855" i="48"/>
  <c r="K118" i="41" s="1"/>
  <c r="M851" i="48"/>
  <c r="K114" i="41" s="1"/>
  <c r="M847" i="48"/>
  <c r="K110" i="41" s="1"/>
  <c r="M843" i="48"/>
  <c r="K106" i="41" s="1"/>
  <c r="J865" i="48"/>
  <c r="H128" i="41" s="1"/>
  <c r="K865" i="48"/>
  <c r="I128" i="41" s="1"/>
  <c r="L865" i="48"/>
  <c r="J128" i="41" s="1"/>
  <c r="J864" i="48"/>
  <c r="H127" i="41" s="1"/>
  <c r="K864" i="48"/>
  <c r="I127" i="41" s="1"/>
  <c r="L864" i="48"/>
  <c r="J127" i="41" s="1"/>
  <c r="J863" i="48"/>
  <c r="H126" i="41" s="1"/>
  <c r="K863" i="48"/>
  <c r="I126" i="41" s="1"/>
  <c r="L863" i="48"/>
  <c r="J126" i="41" s="1"/>
  <c r="J862" i="48"/>
  <c r="H125" i="41" s="1"/>
  <c r="K862" i="48"/>
  <c r="I125" i="41" s="1"/>
  <c r="L862" i="48"/>
  <c r="J125" i="41" s="1"/>
  <c r="J861" i="48"/>
  <c r="H124" i="41" s="1"/>
  <c r="K861" i="48"/>
  <c r="I124" i="41" s="1"/>
  <c r="L861" i="48"/>
  <c r="J124" i="41" s="1"/>
  <c r="J860" i="48"/>
  <c r="H123" i="41" s="1"/>
  <c r="K860" i="48"/>
  <c r="I123" i="41" s="1"/>
  <c r="L860" i="48"/>
  <c r="J123" i="41" s="1"/>
  <c r="J859" i="48"/>
  <c r="H122" i="41" s="1"/>
  <c r="K859" i="48"/>
  <c r="I122" i="41" s="1"/>
  <c r="L859" i="48"/>
  <c r="J122" i="41" s="1"/>
  <c r="J858" i="48"/>
  <c r="H121" i="41" s="1"/>
  <c r="K858" i="48"/>
  <c r="I121" i="41" s="1"/>
  <c r="L858" i="48"/>
  <c r="J121" i="41" s="1"/>
  <c r="J857" i="48"/>
  <c r="H120" i="41" s="1"/>
  <c r="K857" i="48"/>
  <c r="I120" i="41" s="1"/>
  <c r="L857" i="48"/>
  <c r="J120" i="41" s="1"/>
  <c r="J856" i="48"/>
  <c r="H119" i="41" s="1"/>
  <c r="K856" i="48"/>
  <c r="I119" i="41" s="1"/>
  <c r="L856" i="48"/>
  <c r="J119" i="41" s="1"/>
  <c r="J855" i="48"/>
  <c r="H118" i="41" s="1"/>
  <c r="K855" i="48"/>
  <c r="I118" i="41" s="1"/>
  <c r="L855" i="48"/>
  <c r="J118" i="41" s="1"/>
  <c r="J854" i="48"/>
  <c r="H117" i="41" s="1"/>
  <c r="K854" i="48"/>
  <c r="I117" i="41" s="1"/>
  <c r="L854" i="48"/>
  <c r="J117" i="41" s="1"/>
  <c r="J853" i="48"/>
  <c r="H116" i="41" s="1"/>
  <c r="K853" i="48"/>
  <c r="I116" i="41" s="1"/>
  <c r="L853" i="48"/>
  <c r="J116" i="41" s="1"/>
  <c r="J852" i="48"/>
  <c r="H115" i="41" s="1"/>
  <c r="K852" i="48"/>
  <c r="I115" i="41" s="1"/>
  <c r="L852" i="48"/>
  <c r="J115" i="41" s="1"/>
  <c r="J851" i="48"/>
  <c r="H114" i="41" s="1"/>
  <c r="K851" i="48"/>
  <c r="I114" i="41" s="1"/>
  <c r="L851" i="48"/>
  <c r="J114" i="41" s="1"/>
  <c r="J850" i="48"/>
  <c r="H113" i="41" s="1"/>
  <c r="K850" i="48"/>
  <c r="I113" i="41" s="1"/>
  <c r="L850" i="48"/>
  <c r="J113" i="41" s="1"/>
  <c r="J849" i="48"/>
  <c r="H112" i="41" s="1"/>
  <c r="K849" i="48"/>
  <c r="I112" i="41" s="1"/>
  <c r="L849" i="48"/>
  <c r="J112" i="41" s="1"/>
  <c r="J848" i="48"/>
  <c r="H111" i="41" s="1"/>
  <c r="K848" i="48"/>
  <c r="I111" i="41" s="1"/>
  <c r="L848" i="48"/>
  <c r="J111" i="41" s="1"/>
  <c r="J847" i="48"/>
  <c r="H110" i="41" s="1"/>
  <c r="K847" i="48"/>
  <c r="I110" i="41" s="1"/>
  <c r="L847" i="48"/>
  <c r="J110" i="41" s="1"/>
  <c r="J846" i="48"/>
  <c r="H109" i="41" s="1"/>
  <c r="K846" i="48"/>
  <c r="I109" i="41" s="1"/>
  <c r="L846" i="48"/>
  <c r="J109" i="41" s="1"/>
  <c r="J845" i="48"/>
  <c r="H108" i="41" s="1"/>
  <c r="K845" i="48"/>
  <c r="I108" i="41" s="1"/>
  <c r="L845" i="48"/>
  <c r="J108" i="41" s="1"/>
  <c r="J844" i="48"/>
  <c r="H107" i="41" s="1"/>
  <c r="K844" i="48"/>
  <c r="I107" i="41" s="1"/>
  <c r="L844" i="48"/>
  <c r="J107" i="41" s="1"/>
  <c r="J843" i="48"/>
  <c r="H106" i="41" s="1"/>
  <c r="K843" i="48"/>
  <c r="I106" i="41" s="1"/>
  <c r="L843" i="48"/>
  <c r="J106" i="41" s="1"/>
  <c r="J842" i="48"/>
  <c r="H105" i="41" s="1"/>
  <c r="K842" i="48"/>
  <c r="I105" i="41" s="1"/>
  <c r="L842" i="48"/>
  <c r="J105" i="41" s="1"/>
  <c r="D127" i="41"/>
  <c r="D123" i="41"/>
  <c r="D119" i="41"/>
  <c r="D115" i="41"/>
  <c r="D111" i="41"/>
  <c r="D107" i="41"/>
  <c r="M865" i="48"/>
  <c r="K128" i="41" s="1"/>
  <c r="M861" i="48"/>
  <c r="K124" i="41" s="1"/>
  <c r="M857" i="48"/>
  <c r="K120" i="41" s="1"/>
  <c r="M853" i="48"/>
  <c r="K116" i="41" s="1"/>
  <c r="M849" i="48"/>
  <c r="K112" i="41" s="1"/>
  <c r="M845" i="48"/>
  <c r="K108" i="41" s="1"/>
  <c r="M859" i="48"/>
  <c r="K122" i="41" s="1"/>
  <c r="D126" i="41"/>
  <c r="D122" i="41"/>
  <c r="D118" i="41"/>
  <c r="D114" i="41"/>
  <c r="D110" i="41"/>
  <c r="D106" i="41"/>
  <c r="M864" i="48"/>
  <c r="K127" i="41" s="1"/>
  <c r="M860" i="48"/>
  <c r="K123" i="41" s="1"/>
  <c r="M856" i="48"/>
  <c r="K119" i="41" s="1"/>
  <c r="M852" i="48"/>
  <c r="K115" i="41" s="1"/>
  <c r="M848" i="48"/>
  <c r="K111" i="41" s="1"/>
  <c r="M844" i="48"/>
  <c r="K107" i="41" s="1"/>
  <c r="D19" i="51"/>
  <c r="H14" i="44"/>
  <c r="F14" i="44"/>
  <c r="F13" i="44"/>
  <c r="H13" i="44"/>
  <c r="O169" i="10"/>
  <c r="O167" i="10"/>
  <c r="O163" i="10"/>
  <c r="G88" i="44" s="1"/>
  <c r="O159" i="10"/>
  <c r="G87" i="44" s="1"/>
  <c r="O131" i="10"/>
  <c r="O129" i="10"/>
  <c r="O127" i="10"/>
  <c r="G81" i="44" s="1"/>
  <c r="O125" i="10"/>
  <c r="O123" i="10"/>
  <c r="O121" i="10"/>
  <c r="G80" i="44" s="1"/>
  <c r="E154" i="10"/>
  <c r="B198" i="41" s="1"/>
  <c r="F154" i="10"/>
  <c r="C198" i="41" s="1"/>
  <c r="D154" i="10"/>
  <c r="A198" i="41" s="1"/>
  <c r="E48" i="10"/>
  <c r="B184" i="41" s="1"/>
  <c r="F48" i="10"/>
  <c r="D48" i="10"/>
  <c r="A184" i="41" s="1"/>
  <c r="E224" i="10"/>
  <c r="G198" i="41" s="1"/>
  <c r="D224" i="10"/>
  <c r="F198" i="41" s="1"/>
  <c r="L14" i="12"/>
  <c r="C184" i="41" l="1"/>
  <c r="G48" i="10"/>
  <c r="D198" i="41"/>
  <c r="G154" i="10"/>
  <c r="D17" i="12" l="1"/>
  <c r="B300" i="41" s="1"/>
  <c r="G29" i="51" l="1"/>
  <c r="G24" i="51"/>
  <c r="G17" i="51"/>
  <c r="L22" i="12"/>
  <c r="C19" i="51"/>
  <c r="B19" i="51"/>
  <c r="E18" i="51"/>
  <c r="E17" i="51"/>
  <c r="L35" i="12"/>
  <c r="L29" i="12"/>
  <c r="P145" i="18"/>
  <c r="G99" i="44" s="1"/>
  <c r="P118" i="18"/>
  <c r="P120" i="18"/>
  <c r="P122" i="18"/>
  <c r="P85" i="18"/>
  <c r="P83" i="18"/>
  <c r="P81" i="18"/>
  <c r="P44" i="18"/>
  <c r="O19" i="10"/>
  <c r="O17" i="10"/>
  <c r="O15" i="10"/>
  <c r="G77" i="44" s="1"/>
  <c r="K18" i="8"/>
  <c r="G91" i="44" s="1"/>
  <c r="K16" i="8"/>
  <c r="G90" i="44" s="1"/>
  <c r="O52" i="10"/>
  <c r="G84" i="44" s="1"/>
  <c r="O56" i="10"/>
  <c r="G85" i="44" s="1"/>
  <c r="O25" i="10"/>
  <c r="O23" i="10"/>
  <c r="O21" i="10"/>
  <c r="G78" i="44" s="1"/>
  <c r="P38" i="20"/>
  <c r="G74" i="44" s="1"/>
  <c r="P36" i="20"/>
  <c r="G73" i="44" s="1"/>
  <c r="P18" i="20"/>
  <c r="G62" i="44" s="1"/>
  <c r="P16" i="20"/>
  <c r="G61" i="44" s="1"/>
  <c r="E19" i="51" l="1"/>
  <c r="T79" i="48"/>
  <c r="G59" i="44" s="1"/>
  <c r="T73" i="48"/>
  <c r="G58" i="44" s="1"/>
  <c r="T60" i="48"/>
  <c r="G56" i="44" s="1"/>
  <c r="T53" i="48"/>
  <c r="G55" i="44" s="1"/>
  <c r="T40" i="48"/>
  <c r="G53" i="44" s="1"/>
  <c r="T34" i="48"/>
  <c r="G52" i="44" s="1"/>
  <c r="T20" i="48"/>
  <c r="G50" i="44" s="1"/>
  <c r="T14" i="48"/>
  <c r="G49" i="44" s="1"/>
  <c r="T20" i="43" l="1"/>
  <c r="G38" i="44" s="1"/>
  <c r="G37" i="44"/>
  <c r="T77" i="43"/>
  <c r="G47" i="44" s="1"/>
  <c r="T71" i="43"/>
  <c r="G46" i="44" s="1"/>
  <c r="T58" i="43"/>
  <c r="G44" i="44" s="1"/>
  <c r="T52" i="43"/>
  <c r="G43" i="44" s="1"/>
  <c r="T39" i="43"/>
  <c r="G41" i="44" s="1"/>
  <c r="T33" i="43"/>
  <c r="G40" i="44" s="1"/>
  <c r="T79" i="42"/>
  <c r="G23" i="44" s="1"/>
  <c r="T73" i="42"/>
  <c r="G22" i="44" s="1"/>
  <c r="T60" i="42"/>
  <c r="G20" i="44" s="1"/>
  <c r="T54" i="42"/>
  <c r="G19" i="44" s="1"/>
  <c r="T41" i="42"/>
  <c r="G17" i="44" s="1"/>
  <c r="T35" i="42"/>
  <c r="G16" i="44" s="1"/>
  <c r="T22" i="42"/>
  <c r="G14" i="44" s="1"/>
  <c r="G13" i="44"/>
  <c r="D315" i="41" l="1"/>
  <c r="E115" i="10"/>
  <c r="G184" i="41" s="1"/>
  <c r="D115" i="10"/>
  <c r="F184" i="41" s="1"/>
  <c r="C219" i="41"/>
  <c r="B219" i="41"/>
  <c r="C218" i="41"/>
  <c r="B218" i="41"/>
  <c r="C173" i="41"/>
  <c r="B173" i="41"/>
  <c r="C172" i="41"/>
  <c r="B172" i="41"/>
  <c r="C171" i="41"/>
  <c r="B171" i="41"/>
  <c r="C163" i="41"/>
  <c r="C162" i="41"/>
  <c r="C161" i="41"/>
  <c r="B163" i="41"/>
  <c r="B162" i="41"/>
  <c r="B161" i="41"/>
  <c r="C160" i="41"/>
  <c r="B160" i="41"/>
  <c r="B29" i="20"/>
  <c r="C29" i="20"/>
  <c r="E841" i="48"/>
  <c r="J15" i="48"/>
  <c r="K15" i="48"/>
  <c r="L15" i="48"/>
  <c r="M15" i="48"/>
  <c r="J16" i="48"/>
  <c r="K16" i="48"/>
  <c r="L16" i="48"/>
  <c r="M16" i="48"/>
  <c r="J17" i="48"/>
  <c r="K17" i="48"/>
  <c r="L17" i="48"/>
  <c r="M17" i="48"/>
  <c r="J18" i="48"/>
  <c r="K18" i="48"/>
  <c r="L18" i="48"/>
  <c r="M18" i="48"/>
  <c r="J19" i="48"/>
  <c r="K19" i="48"/>
  <c r="L19" i="48"/>
  <c r="M19" i="48"/>
  <c r="J20" i="48"/>
  <c r="K20" i="48"/>
  <c r="L20" i="48"/>
  <c r="M20" i="48"/>
  <c r="J21" i="48"/>
  <c r="K21" i="48"/>
  <c r="L21" i="48"/>
  <c r="M21" i="48"/>
  <c r="J22" i="48"/>
  <c r="K22" i="48"/>
  <c r="L22" i="48"/>
  <c r="M22" i="48"/>
  <c r="J23" i="48"/>
  <c r="K23" i="48"/>
  <c r="L23" i="48"/>
  <c r="M23" i="48"/>
  <c r="J24" i="48"/>
  <c r="K24" i="48"/>
  <c r="L24" i="48"/>
  <c r="M24" i="48"/>
  <c r="J25" i="48"/>
  <c r="K25" i="48"/>
  <c r="L25" i="48"/>
  <c r="M25" i="48"/>
  <c r="J26" i="48"/>
  <c r="K26" i="48"/>
  <c r="L26" i="48"/>
  <c r="M26" i="48"/>
  <c r="J27" i="48"/>
  <c r="K27" i="48"/>
  <c r="L27" i="48"/>
  <c r="M27" i="48"/>
  <c r="J28" i="48"/>
  <c r="K28" i="48"/>
  <c r="L28" i="48"/>
  <c r="M28" i="48"/>
  <c r="J29" i="48"/>
  <c r="K29" i="48"/>
  <c r="L29" i="48"/>
  <c r="M29" i="48"/>
  <c r="J32" i="48"/>
  <c r="K32" i="48"/>
  <c r="L32" i="48"/>
  <c r="M32" i="48"/>
  <c r="J33" i="48"/>
  <c r="K33" i="48"/>
  <c r="L33" i="48"/>
  <c r="M33" i="48"/>
  <c r="J34" i="48"/>
  <c r="K34" i="48"/>
  <c r="L34" i="48"/>
  <c r="M34" i="48"/>
  <c r="J35" i="48"/>
  <c r="K35" i="48"/>
  <c r="L35" i="48"/>
  <c r="M35" i="48"/>
  <c r="J36" i="48"/>
  <c r="K36" i="48"/>
  <c r="L36" i="48"/>
  <c r="M36" i="48"/>
  <c r="J37" i="48"/>
  <c r="K37" i="48"/>
  <c r="L37" i="48"/>
  <c r="M37" i="48"/>
  <c r="J38" i="48"/>
  <c r="K38" i="48"/>
  <c r="L38" i="48"/>
  <c r="M38" i="48"/>
  <c r="J39" i="48"/>
  <c r="K39" i="48"/>
  <c r="L39" i="48"/>
  <c r="M39" i="48"/>
  <c r="J40" i="48"/>
  <c r="K40" i="48"/>
  <c r="L40" i="48"/>
  <c r="M40" i="48"/>
  <c r="J41" i="48"/>
  <c r="K41" i="48"/>
  <c r="L41" i="48"/>
  <c r="M41" i="48"/>
  <c r="J42" i="48"/>
  <c r="K42" i="48"/>
  <c r="L42" i="48"/>
  <c r="M42" i="48"/>
  <c r="J43" i="48"/>
  <c r="K43" i="48"/>
  <c r="L43" i="48"/>
  <c r="M43" i="48"/>
  <c r="J44" i="48"/>
  <c r="K44" i="48"/>
  <c r="L44" i="48"/>
  <c r="M44" i="48"/>
  <c r="J45" i="48"/>
  <c r="K45" i="48"/>
  <c r="L45" i="48"/>
  <c r="M45" i="48"/>
  <c r="J46" i="48"/>
  <c r="K46" i="48"/>
  <c r="L46" i="48"/>
  <c r="M46" i="48"/>
  <c r="J47" i="48"/>
  <c r="K47" i="48"/>
  <c r="L47" i="48"/>
  <c r="M47" i="48"/>
  <c r="J48" i="48"/>
  <c r="K48" i="48"/>
  <c r="L48" i="48"/>
  <c r="M48" i="48"/>
  <c r="J49" i="48"/>
  <c r="K49" i="48"/>
  <c r="L49" i="48"/>
  <c r="M49" i="48"/>
  <c r="J50" i="48"/>
  <c r="K50" i="48"/>
  <c r="L50" i="48"/>
  <c r="M50" i="48"/>
  <c r="J51" i="48"/>
  <c r="K51" i="48"/>
  <c r="L51" i="48"/>
  <c r="M51" i="48"/>
  <c r="J52" i="48"/>
  <c r="K52" i="48"/>
  <c r="L52" i="48"/>
  <c r="M52" i="48"/>
  <c r="J53" i="48"/>
  <c r="K53" i="48"/>
  <c r="L53" i="48"/>
  <c r="M53" i="48"/>
  <c r="J54" i="48"/>
  <c r="K54" i="48"/>
  <c r="L54" i="48"/>
  <c r="M54" i="48"/>
  <c r="J55" i="48"/>
  <c r="K55" i="48"/>
  <c r="L55" i="48"/>
  <c r="M55" i="48"/>
  <c r="J57" i="48"/>
  <c r="K57" i="48"/>
  <c r="L57" i="48"/>
  <c r="M57" i="48"/>
  <c r="J58" i="48"/>
  <c r="K58" i="48"/>
  <c r="L58" i="48"/>
  <c r="M58" i="48"/>
  <c r="J59" i="48"/>
  <c r="K59" i="48"/>
  <c r="L59" i="48"/>
  <c r="M59" i="48"/>
  <c r="J60" i="48"/>
  <c r="K60" i="48"/>
  <c r="L60" i="48"/>
  <c r="M60" i="48"/>
  <c r="J61" i="48"/>
  <c r="K61" i="48"/>
  <c r="L61" i="48"/>
  <c r="M61" i="48"/>
  <c r="J62" i="48"/>
  <c r="K62" i="48"/>
  <c r="L62" i="48"/>
  <c r="M62" i="48"/>
  <c r="J63" i="48"/>
  <c r="K63" i="48"/>
  <c r="L63" i="48"/>
  <c r="M63" i="48"/>
  <c r="J64" i="48"/>
  <c r="K64" i="48"/>
  <c r="L64" i="48"/>
  <c r="M64" i="48"/>
  <c r="J65" i="48"/>
  <c r="K65" i="48"/>
  <c r="L65" i="48"/>
  <c r="M65" i="48"/>
  <c r="J66" i="48"/>
  <c r="K66" i="48"/>
  <c r="L66" i="48"/>
  <c r="M66" i="48"/>
  <c r="J67" i="48"/>
  <c r="K67" i="48"/>
  <c r="L67" i="48"/>
  <c r="M67" i="48"/>
  <c r="J68" i="48"/>
  <c r="K68" i="48"/>
  <c r="L68" i="48"/>
  <c r="M68" i="48"/>
  <c r="J69" i="48"/>
  <c r="K69" i="48"/>
  <c r="L69" i="48"/>
  <c r="M69" i="48"/>
  <c r="J70" i="48"/>
  <c r="K70" i="48"/>
  <c r="L70" i="48"/>
  <c r="M70" i="48"/>
  <c r="J71" i="48"/>
  <c r="K71" i="48"/>
  <c r="L71" i="48"/>
  <c r="M71" i="48"/>
  <c r="J72" i="48"/>
  <c r="K72" i="48"/>
  <c r="L72" i="48"/>
  <c r="M72" i="48"/>
  <c r="J73" i="48"/>
  <c r="K73" i="48"/>
  <c r="L73" i="48"/>
  <c r="M73" i="48"/>
  <c r="J74" i="48"/>
  <c r="K74" i="48"/>
  <c r="L74" i="48"/>
  <c r="M74" i="48"/>
  <c r="J75" i="48"/>
  <c r="K75" i="48"/>
  <c r="L75" i="48"/>
  <c r="M75" i="48"/>
  <c r="J76" i="48"/>
  <c r="K76" i="48"/>
  <c r="L76" i="48"/>
  <c r="M76" i="48"/>
  <c r="J77" i="48"/>
  <c r="K77" i="48"/>
  <c r="L77" i="48"/>
  <c r="M77" i="48"/>
  <c r="J78" i="48"/>
  <c r="K78" i="48"/>
  <c r="L78" i="48"/>
  <c r="M78" i="48"/>
  <c r="J79" i="48"/>
  <c r="K79" i="48"/>
  <c r="L79" i="48"/>
  <c r="M79" i="48"/>
  <c r="J80" i="48"/>
  <c r="K80" i="48"/>
  <c r="L80" i="48"/>
  <c r="M80" i="48"/>
  <c r="J82" i="48"/>
  <c r="K82" i="48"/>
  <c r="L82" i="48"/>
  <c r="M82" i="48"/>
  <c r="J83" i="48"/>
  <c r="K83" i="48"/>
  <c r="L83" i="48"/>
  <c r="M83" i="48"/>
  <c r="J84" i="48"/>
  <c r="K84" i="48"/>
  <c r="L84" i="48"/>
  <c r="M84" i="48"/>
  <c r="J85" i="48"/>
  <c r="K85" i="48"/>
  <c r="L85" i="48"/>
  <c r="M85" i="48"/>
  <c r="J86" i="48"/>
  <c r="K86" i="48"/>
  <c r="L86" i="48"/>
  <c r="M86" i="48"/>
  <c r="J87" i="48"/>
  <c r="K87" i="48"/>
  <c r="L87" i="48"/>
  <c r="M87" i="48"/>
  <c r="J88" i="48"/>
  <c r="K88" i="48"/>
  <c r="L88" i="48"/>
  <c r="M88" i="48"/>
  <c r="J89" i="48"/>
  <c r="K89" i="48"/>
  <c r="L89" i="48"/>
  <c r="M89" i="48"/>
  <c r="J90" i="48"/>
  <c r="K90" i="48"/>
  <c r="L90" i="48"/>
  <c r="M90" i="48"/>
  <c r="J91" i="48"/>
  <c r="K91" i="48"/>
  <c r="L91" i="48"/>
  <c r="M91" i="48"/>
  <c r="J92" i="48"/>
  <c r="K92" i="48"/>
  <c r="L92" i="48"/>
  <c r="M92" i="48"/>
  <c r="J93" i="48"/>
  <c r="K93" i="48"/>
  <c r="L93" i="48"/>
  <c r="M93" i="48"/>
  <c r="J94" i="48"/>
  <c r="K94" i="48"/>
  <c r="L94" i="48"/>
  <c r="M94" i="48"/>
  <c r="J95" i="48"/>
  <c r="K95" i="48"/>
  <c r="L95" i="48"/>
  <c r="M95" i="48"/>
  <c r="J96" i="48"/>
  <c r="K96" i="48"/>
  <c r="L96" i="48"/>
  <c r="M96" i="48"/>
  <c r="J97" i="48"/>
  <c r="K97" i="48"/>
  <c r="L97" i="48"/>
  <c r="M97" i="48"/>
  <c r="J98" i="48"/>
  <c r="K98" i="48"/>
  <c r="L98" i="48"/>
  <c r="M98" i="48"/>
  <c r="J99" i="48"/>
  <c r="K99" i="48"/>
  <c r="L99" i="48"/>
  <c r="M99" i="48"/>
  <c r="J100" i="48"/>
  <c r="K100" i="48"/>
  <c r="L100" i="48"/>
  <c r="M100" i="48"/>
  <c r="J101" i="48"/>
  <c r="K101" i="48"/>
  <c r="L101" i="48"/>
  <c r="M101" i="48"/>
  <c r="J102" i="48"/>
  <c r="K102" i="48"/>
  <c r="L102" i="48"/>
  <c r="M102" i="48"/>
  <c r="J103" i="48"/>
  <c r="K103" i="48"/>
  <c r="L103" i="48"/>
  <c r="M103" i="48"/>
  <c r="J104" i="48"/>
  <c r="K104" i="48"/>
  <c r="L104" i="48"/>
  <c r="M104" i="48"/>
  <c r="J105" i="48"/>
  <c r="K105" i="48"/>
  <c r="L105" i="48"/>
  <c r="M105" i="48"/>
  <c r="J107" i="48"/>
  <c r="K107" i="48"/>
  <c r="L107" i="48"/>
  <c r="M107" i="48"/>
  <c r="J108" i="48"/>
  <c r="K108" i="48"/>
  <c r="L108" i="48"/>
  <c r="M108" i="48"/>
  <c r="J109" i="48"/>
  <c r="K109" i="48"/>
  <c r="L109" i="48"/>
  <c r="M109" i="48"/>
  <c r="J110" i="48"/>
  <c r="K110" i="48"/>
  <c r="L110" i="48"/>
  <c r="M110" i="48"/>
  <c r="J111" i="48"/>
  <c r="K111" i="48"/>
  <c r="L111" i="48"/>
  <c r="M111" i="48"/>
  <c r="J112" i="48"/>
  <c r="K112" i="48"/>
  <c r="L112" i="48"/>
  <c r="M112" i="48"/>
  <c r="J113" i="48"/>
  <c r="K113" i="48"/>
  <c r="L113" i="48"/>
  <c r="M113" i="48"/>
  <c r="J114" i="48"/>
  <c r="K114" i="48"/>
  <c r="L114" i="48"/>
  <c r="M114" i="48"/>
  <c r="J115" i="48"/>
  <c r="K115" i="48"/>
  <c r="L115" i="48"/>
  <c r="M115" i="48"/>
  <c r="J116" i="48"/>
  <c r="K116" i="48"/>
  <c r="L116" i="48"/>
  <c r="M116" i="48"/>
  <c r="J117" i="48"/>
  <c r="K117" i="48"/>
  <c r="L117" i="48"/>
  <c r="M117" i="48"/>
  <c r="J118" i="48"/>
  <c r="K118" i="48"/>
  <c r="L118" i="48"/>
  <c r="M118" i="48"/>
  <c r="J119" i="48"/>
  <c r="K119" i="48"/>
  <c r="L119" i="48"/>
  <c r="M119" i="48"/>
  <c r="J120" i="48"/>
  <c r="K120" i="48"/>
  <c r="L120" i="48"/>
  <c r="M120" i="48"/>
  <c r="J121" i="48"/>
  <c r="K121" i="48"/>
  <c r="L121" i="48"/>
  <c r="M121" i="48"/>
  <c r="J122" i="48"/>
  <c r="K122" i="48"/>
  <c r="L122" i="48"/>
  <c r="M122" i="48"/>
  <c r="J123" i="48"/>
  <c r="K123" i="48"/>
  <c r="L123" i="48"/>
  <c r="M123" i="48"/>
  <c r="J124" i="48"/>
  <c r="K124" i="48"/>
  <c r="L124" i="48"/>
  <c r="M124" i="48"/>
  <c r="J125" i="48"/>
  <c r="K125" i="48"/>
  <c r="L125" i="48"/>
  <c r="M125" i="48"/>
  <c r="J126" i="48"/>
  <c r="K126" i="48"/>
  <c r="L126" i="48"/>
  <c r="M126" i="48"/>
  <c r="J127" i="48"/>
  <c r="K127" i="48"/>
  <c r="L127" i="48"/>
  <c r="M127" i="48"/>
  <c r="J128" i="48"/>
  <c r="K128" i="48"/>
  <c r="L128" i="48"/>
  <c r="M128" i="48"/>
  <c r="J129" i="48"/>
  <c r="K129" i="48"/>
  <c r="L129" i="48"/>
  <c r="M129" i="48"/>
  <c r="J130" i="48"/>
  <c r="K130" i="48"/>
  <c r="L130" i="48"/>
  <c r="M130" i="48"/>
  <c r="J132" i="48"/>
  <c r="K132" i="48"/>
  <c r="L132" i="48"/>
  <c r="M132" i="48"/>
  <c r="J133" i="48"/>
  <c r="K133" i="48"/>
  <c r="L133" i="48"/>
  <c r="M133" i="48"/>
  <c r="J134" i="48"/>
  <c r="K134" i="48"/>
  <c r="L134" i="48"/>
  <c r="M134" i="48"/>
  <c r="J135" i="48"/>
  <c r="K135" i="48"/>
  <c r="L135" i="48"/>
  <c r="M135" i="48"/>
  <c r="J136" i="48"/>
  <c r="K136" i="48"/>
  <c r="L136" i="48"/>
  <c r="M136" i="48"/>
  <c r="J137" i="48"/>
  <c r="K137" i="48"/>
  <c r="L137" i="48"/>
  <c r="M137" i="48"/>
  <c r="J138" i="48"/>
  <c r="K138" i="48"/>
  <c r="L138" i="48"/>
  <c r="M138" i="48"/>
  <c r="J139" i="48"/>
  <c r="K139" i="48"/>
  <c r="L139" i="48"/>
  <c r="M139" i="48"/>
  <c r="J140" i="48"/>
  <c r="K140" i="48"/>
  <c r="L140" i="48"/>
  <c r="M140" i="48"/>
  <c r="J141" i="48"/>
  <c r="K141" i="48"/>
  <c r="L141" i="48"/>
  <c r="M141" i="48"/>
  <c r="J142" i="48"/>
  <c r="K142" i="48"/>
  <c r="L142" i="48"/>
  <c r="M142" i="48"/>
  <c r="J143" i="48"/>
  <c r="K143" i="48"/>
  <c r="L143" i="48"/>
  <c r="M143" i="48"/>
  <c r="J144" i="48"/>
  <c r="K144" i="48"/>
  <c r="L144" i="48"/>
  <c r="M144" i="48"/>
  <c r="J145" i="48"/>
  <c r="K145" i="48"/>
  <c r="L145" i="48"/>
  <c r="M145" i="48"/>
  <c r="J146" i="48"/>
  <c r="K146" i="48"/>
  <c r="L146" i="48"/>
  <c r="M146" i="48"/>
  <c r="J147" i="48"/>
  <c r="K147" i="48"/>
  <c r="L147" i="48"/>
  <c r="M147" i="48"/>
  <c r="J148" i="48"/>
  <c r="K148" i="48"/>
  <c r="L148" i="48"/>
  <c r="M148" i="48"/>
  <c r="J149" i="48"/>
  <c r="K149" i="48"/>
  <c r="L149" i="48"/>
  <c r="M149" i="48"/>
  <c r="J150" i="48"/>
  <c r="K150" i="48"/>
  <c r="L150" i="48"/>
  <c r="M150" i="48"/>
  <c r="J151" i="48"/>
  <c r="K151" i="48"/>
  <c r="L151" i="48"/>
  <c r="M151" i="48"/>
  <c r="J152" i="48"/>
  <c r="K152" i="48"/>
  <c r="L152" i="48"/>
  <c r="M152" i="48"/>
  <c r="J153" i="48"/>
  <c r="K153" i="48"/>
  <c r="L153" i="48"/>
  <c r="M153" i="48"/>
  <c r="J154" i="48"/>
  <c r="K154" i="48"/>
  <c r="L154" i="48"/>
  <c r="M154" i="48"/>
  <c r="J155" i="48"/>
  <c r="K155" i="48"/>
  <c r="L155" i="48"/>
  <c r="M155" i="48"/>
  <c r="J157" i="48"/>
  <c r="K157" i="48"/>
  <c r="L157" i="48"/>
  <c r="M157" i="48"/>
  <c r="J158" i="48"/>
  <c r="K158" i="48"/>
  <c r="L158" i="48"/>
  <c r="M158" i="48"/>
  <c r="J159" i="48"/>
  <c r="K159" i="48"/>
  <c r="L159" i="48"/>
  <c r="M159" i="48"/>
  <c r="J160" i="48"/>
  <c r="K160" i="48"/>
  <c r="L160" i="48"/>
  <c r="M160" i="48"/>
  <c r="J161" i="48"/>
  <c r="K161" i="48"/>
  <c r="L161" i="48"/>
  <c r="M161" i="48"/>
  <c r="J162" i="48"/>
  <c r="K162" i="48"/>
  <c r="L162" i="48"/>
  <c r="M162" i="48"/>
  <c r="J163" i="48"/>
  <c r="K163" i="48"/>
  <c r="L163" i="48"/>
  <c r="M163" i="48"/>
  <c r="J164" i="48"/>
  <c r="K164" i="48"/>
  <c r="L164" i="48"/>
  <c r="M164" i="48"/>
  <c r="J165" i="48"/>
  <c r="K165" i="48"/>
  <c r="L165" i="48"/>
  <c r="M165" i="48"/>
  <c r="J166" i="48"/>
  <c r="K166" i="48"/>
  <c r="L166" i="48"/>
  <c r="M166" i="48"/>
  <c r="J167" i="48"/>
  <c r="K167" i="48"/>
  <c r="L167" i="48"/>
  <c r="M167" i="48"/>
  <c r="J168" i="48"/>
  <c r="K168" i="48"/>
  <c r="L168" i="48"/>
  <c r="M168" i="48"/>
  <c r="J169" i="48"/>
  <c r="K169" i="48"/>
  <c r="L169" i="48"/>
  <c r="M169" i="48"/>
  <c r="J170" i="48"/>
  <c r="K170" i="48"/>
  <c r="L170" i="48"/>
  <c r="M170" i="48"/>
  <c r="J171" i="48"/>
  <c r="K171" i="48"/>
  <c r="L171" i="48"/>
  <c r="M171" i="48"/>
  <c r="J172" i="48"/>
  <c r="K172" i="48"/>
  <c r="L172" i="48"/>
  <c r="M172" i="48"/>
  <c r="J173" i="48"/>
  <c r="K173" i="48"/>
  <c r="L173" i="48"/>
  <c r="M173" i="48"/>
  <c r="J174" i="48"/>
  <c r="K174" i="48"/>
  <c r="L174" i="48"/>
  <c r="M174" i="48"/>
  <c r="J175" i="48"/>
  <c r="K175" i="48"/>
  <c r="L175" i="48"/>
  <c r="M175" i="48"/>
  <c r="J176" i="48"/>
  <c r="K176" i="48"/>
  <c r="L176" i="48"/>
  <c r="M176" i="48"/>
  <c r="J177" i="48"/>
  <c r="K177" i="48"/>
  <c r="L177" i="48"/>
  <c r="M177" i="48"/>
  <c r="J178" i="48"/>
  <c r="K178" i="48"/>
  <c r="L178" i="48"/>
  <c r="M178" i="48"/>
  <c r="J179" i="48"/>
  <c r="K179" i="48"/>
  <c r="L179" i="48"/>
  <c r="M179" i="48"/>
  <c r="J180" i="48"/>
  <c r="K180" i="48"/>
  <c r="L180" i="48"/>
  <c r="M180" i="48"/>
  <c r="J182" i="48"/>
  <c r="K182" i="48"/>
  <c r="L182" i="48"/>
  <c r="M182" i="48"/>
  <c r="J183" i="48"/>
  <c r="K183" i="48"/>
  <c r="L183" i="48"/>
  <c r="M183" i="48"/>
  <c r="J184" i="48"/>
  <c r="K184" i="48"/>
  <c r="L184" i="48"/>
  <c r="M184" i="48"/>
  <c r="J185" i="48"/>
  <c r="K185" i="48"/>
  <c r="L185" i="48"/>
  <c r="M185" i="48"/>
  <c r="J186" i="48"/>
  <c r="K186" i="48"/>
  <c r="L186" i="48"/>
  <c r="M186" i="48"/>
  <c r="J187" i="48"/>
  <c r="K187" i="48"/>
  <c r="L187" i="48"/>
  <c r="M187" i="48"/>
  <c r="J188" i="48"/>
  <c r="K188" i="48"/>
  <c r="L188" i="48"/>
  <c r="M188" i="48"/>
  <c r="J189" i="48"/>
  <c r="K189" i="48"/>
  <c r="L189" i="48"/>
  <c r="M189" i="48"/>
  <c r="J190" i="48"/>
  <c r="K190" i="48"/>
  <c r="L190" i="48"/>
  <c r="M190" i="48"/>
  <c r="J191" i="48"/>
  <c r="K191" i="48"/>
  <c r="L191" i="48"/>
  <c r="M191" i="48"/>
  <c r="J192" i="48"/>
  <c r="K192" i="48"/>
  <c r="L192" i="48"/>
  <c r="M192" i="48"/>
  <c r="J193" i="48"/>
  <c r="K193" i="48"/>
  <c r="L193" i="48"/>
  <c r="M193" i="48"/>
  <c r="J194" i="48"/>
  <c r="K194" i="48"/>
  <c r="L194" i="48"/>
  <c r="M194" i="48"/>
  <c r="J195" i="48"/>
  <c r="K195" i="48"/>
  <c r="L195" i="48"/>
  <c r="M195" i="48"/>
  <c r="J196" i="48"/>
  <c r="K196" i="48"/>
  <c r="L196" i="48"/>
  <c r="M196" i="48"/>
  <c r="J197" i="48"/>
  <c r="K197" i="48"/>
  <c r="L197" i="48"/>
  <c r="M197" i="48"/>
  <c r="J198" i="48"/>
  <c r="K198" i="48"/>
  <c r="L198" i="48"/>
  <c r="M198" i="48"/>
  <c r="J199" i="48"/>
  <c r="K199" i="48"/>
  <c r="L199" i="48"/>
  <c r="M199" i="48"/>
  <c r="J200" i="48"/>
  <c r="K200" i="48"/>
  <c r="L200" i="48"/>
  <c r="M200" i="48"/>
  <c r="J201" i="48"/>
  <c r="K201" i="48"/>
  <c r="L201" i="48"/>
  <c r="M201" i="48"/>
  <c r="J202" i="48"/>
  <c r="K202" i="48"/>
  <c r="L202" i="48"/>
  <c r="M202" i="48"/>
  <c r="J203" i="48"/>
  <c r="K203" i="48"/>
  <c r="L203" i="48"/>
  <c r="M203" i="48"/>
  <c r="J204" i="48"/>
  <c r="K204" i="48"/>
  <c r="L204" i="48"/>
  <c r="M204" i="48"/>
  <c r="J205" i="48"/>
  <c r="K205" i="48"/>
  <c r="L205" i="48"/>
  <c r="M205" i="48"/>
  <c r="J207" i="48"/>
  <c r="K207" i="48"/>
  <c r="L207" i="48"/>
  <c r="M207" i="48"/>
  <c r="J208" i="48"/>
  <c r="K208" i="48"/>
  <c r="L208" i="48"/>
  <c r="M208" i="48"/>
  <c r="J209" i="48"/>
  <c r="K209" i="48"/>
  <c r="L209" i="48"/>
  <c r="M209" i="48"/>
  <c r="J210" i="48"/>
  <c r="K210" i="48"/>
  <c r="L210" i="48"/>
  <c r="M210" i="48"/>
  <c r="J211" i="48"/>
  <c r="K211" i="48"/>
  <c r="L211" i="48"/>
  <c r="M211" i="48"/>
  <c r="J212" i="48"/>
  <c r="K212" i="48"/>
  <c r="L212" i="48"/>
  <c r="M212" i="48"/>
  <c r="J213" i="48"/>
  <c r="K213" i="48"/>
  <c r="L213" i="48"/>
  <c r="M213" i="48"/>
  <c r="J214" i="48"/>
  <c r="K214" i="48"/>
  <c r="L214" i="48"/>
  <c r="M214" i="48"/>
  <c r="J215" i="48"/>
  <c r="K215" i="48"/>
  <c r="L215" i="48"/>
  <c r="M215" i="48"/>
  <c r="J216" i="48"/>
  <c r="K216" i="48"/>
  <c r="L216" i="48"/>
  <c r="M216" i="48"/>
  <c r="J217" i="48"/>
  <c r="K217" i="48"/>
  <c r="L217" i="48"/>
  <c r="M217" i="48"/>
  <c r="J218" i="48"/>
  <c r="K218" i="48"/>
  <c r="L218" i="48"/>
  <c r="M218" i="48"/>
  <c r="J219" i="48"/>
  <c r="K219" i="48"/>
  <c r="L219" i="48"/>
  <c r="M219" i="48"/>
  <c r="J220" i="48"/>
  <c r="K220" i="48"/>
  <c r="L220" i="48"/>
  <c r="M220" i="48"/>
  <c r="J221" i="48"/>
  <c r="K221" i="48"/>
  <c r="L221" i="48"/>
  <c r="M221" i="48"/>
  <c r="J222" i="48"/>
  <c r="K222" i="48"/>
  <c r="L222" i="48"/>
  <c r="M222" i="48"/>
  <c r="J223" i="48"/>
  <c r="K223" i="48"/>
  <c r="L223" i="48"/>
  <c r="M223" i="48"/>
  <c r="J224" i="48"/>
  <c r="K224" i="48"/>
  <c r="L224" i="48"/>
  <c r="M224" i="48"/>
  <c r="J225" i="48"/>
  <c r="K225" i="48"/>
  <c r="L225" i="48"/>
  <c r="M225" i="48"/>
  <c r="J226" i="48"/>
  <c r="K226" i="48"/>
  <c r="L226" i="48"/>
  <c r="M226" i="48"/>
  <c r="J227" i="48"/>
  <c r="K227" i="48"/>
  <c r="L227" i="48"/>
  <c r="M227" i="48"/>
  <c r="J228" i="48"/>
  <c r="K228" i="48"/>
  <c r="L228" i="48"/>
  <c r="M228" i="48"/>
  <c r="J229" i="48"/>
  <c r="K229" i="48"/>
  <c r="L229" i="48"/>
  <c r="M229" i="48"/>
  <c r="J230" i="48"/>
  <c r="K230" i="48"/>
  <c r="L230" i="48"/>
  <c r="M230" i="48"/>
  <c r="J232" i="48"/>
  <c r="K232" i="48"/>
  <c r="L232" i="48"/>
  <c r="M232" i="48"/>
  <c r="J233" i="48"/>
  <c r="K233" i="48"/>
  <c r="L233" i="48"/>
  <c r="M233" i="48"/>
  <c r="J234" i="48"/>
  <c r="K234" i="48"/>
  <c r="L234" i="48"/>
  <c r="M234" i="48"/>
  <c r="J235" i="48"/>
  <c r="K235" i="48"/>
  <c r="L235" i="48"/>
  <c r="M235" i="48"/>
  <c r="J236" i="48"/>
  <c r="K236" i="48"/>
  <c r="L236" i="48"/>
  <c r="M236" i="48"/>
  <c r="J237" i="48"/>
  <c r="K237" i="48"/>
  <c r="L237" i="48"/>
  <c r="M237" i="48"/>
  <c r="J238" i="48"/>
  <c r="K238" i="48"/>
  <c r="L238" i="48"/>
  <c r="M238" i="48"/>
  <c r="J239" i="48"/>
  <c r="K239" i="48"/>
  <c r="L239" i="48"/>
  <c r="M239" i="48"/>
  <c r="J240" i="48"/>
  <c r="K240" i="48"/>
  <c r="L240" i="48"/>
  <c r="M240" i="48"/>
  <c r="J241" i="48"/>
  <c r="K241" i="48"/>
  <c r="L241" i="48"/>
  <c r="M241" i="48"/>
  <c r="J242" i="48"/>
  <c r="K242" i="48"/>
  <c r="L242" i="48"/>
  <c r="M242" i="48"/>
  <c r="J243" i="48"/>
  <c r="K243" i="48"/>
  <c r="L243" i="48"/>
  <c r="M243" i="48"/>
  <c r="J244" i="48"/>
  <c r="K244" i="48"/>
  <c r="L244" i="48"/>
  <c r="M244" i="48"/>
  <c r="J245" i="48"/>
  <c r="K245" i="48"/>
  <c r="L245" i="48"/>
  <c r="M245" i="48"/>
  <c r="J246" i="48"/>
  <c r="K246" i="48"/>
  <c r="L246" i="48"/>
  <c r="M246" i="48"/>
  <c r="J247" i="48"/>
  <c r="K247" i="48"/>
  <c r="L247" i="48"/>
  <c r="M247" i="48"/>
  <c r="J248" i="48"/>
  <c r="K248" i="48"/>
  <c r="L248" i="48"/>
  <c r="M248" i="48"/>
  <c r="J249" i="48"/>
  <c r="K249" i="48"/>
  <c r="L249" i="48"/>
  <c r="M249" i="48"/>
  <c r="J250" i="48"/>
  <c r="K250" i="48"/>
  <c r="L250" i="48"/>
  <c r="M250" i="48"/>
  <c r="J251" i="48"/>
  <c r="K251" i="48"/>
  <c r="L251" i="48"/>
  <c r="M251" i="48"/>
  <c r="J252" i="48"/>
  <c r="K252" i="48"/>
  <c r="L252" i="48"/>
  <c r="M252" i="48"/>
  <c r="J253" i="48"/>
  <c r="K253" i="48"/>
  <c r="L253" i="48"/>
  <c r="M253" i="48"/>
  <c r="J254" i="48"/>
  <c r="K254" i="48"/>
  <c r="L254" i="48"/>
  <c r="M254" i="48"/>
  <c r="J256" i="48"/>
  <c r="K256" i="48"/>
  <c r="L256" i="48"/>
  <c r="M256" i="48"/>
  <c r="J257" i="48"/>
  <c r="K257" i="48"/>
  <c r="L257" i="48"/>
  <c r="M257" i="48"/>
  <c r="J258" i="48"/>
  <c r="K258" i="48"/>
  <c r="L258" i="48"/>
  <c r="M258" i="48"/>
  <c r="J259" i="48"/>
  <c r="K259" i="48"/>
  <c r="L259" i="48"/>
  <c r="M259" i="48"/>
  <c r="J260" i="48"/>
  <c r="K260" i="48"/>
  <c r="L260" i="48"/>
  <c r="M260" i="48"/>
  <c r="J261" i="48"/>
  <c r="K261" i="48"/>
  <c r="L261" i="48"/>
  <c r="M261" i="48"/>
  <c r="J262" i="48"/>
  <c r="K262" i="48"/>
  <c r="L262" i="48"/>
  <c r="M262" i="48"/>
  <c r="J263" i="48"/>
  <c r="K263" i="48"/>
  <c r="L263" i="48"/>
  <c r="M263" i="48"/>
  <c r="J264" i="48"/>
  <c r="K264" i="48"/>
  <c r="L264" i="48"/>
  <c r="M264" i="48"/>
  <c r="J265" i="48"/>
  <c r="K265" i="48"/>
  <c r="L265" i="48"/>
  <c r="M265" i="48"/>
  <c r="J266" i="48"/>
  <c r="K266" i="48"/>
  <c r="L266" i="48"/>
  <c r="M266" i="48"/>
  <c r="J267" i="48"/>
  <c r="K267" i="48"/>
  <c r="L267" i="48"/>
  <c r="M267" i="48"/>
  <c r="J268" i="48"/>
  <c r="K268" i="48"/>
  <c r="L268" i="48"/>
  <c r="M268" i="48"/>
  <c r="J269" i="48"/>
  <c r="K269" i="48"/>
  <c r="L269" i="48"/>
  <c r="M269" i="48"/>
  <c r="J270" i="48"/>
  <c r="K270" i="48"/>
  <c r="L270" i="48"/>
  <c r="M270" i="48"/>
  <c r="J271" i="48"/>
  <c r="K271" i="48"/>
  <c r="L271" i="48"/>
  <c r="M271" i="48"/>
  <c r="J272" i="48"/>
  <c r="K272" i="48"/>
  <c r="L272" i="48"/>
  <c r="M272" i="48"/>
  <c r="J273" i="48"/>
  <c r="K273" i="48"/>
  <c r="L273" i="48"/>
  <c r="M273" i="48"/>
  <c r="J274" i="48"/>
  <c r="K274" i="48"/>
  <c r="L274" i="48"/>
  <c r="M274" i="48"/>
  <c r="J275" i="48"/>
  <c r="K275" i="48"/>
  <c r="L275" i="48"/>
  <c r="M275" i="48"/>
  <c r="J276" i="48"/>
  <c r="K276" i="48"/>
  <c r="L276" i="48"/>
  <c r="M276" i="48"/>
  <c r="J277" i="48"/>
  <c r="K277" i="48"/>
  <c r="L277" i="48"/>
  <c r="M277" i="48"/>
  <c r="J278" i="48"/>
  <c r="K278" i="48"/>
  <c r="L278" i="48"/>
  <c r="M278" i="48"/>
  <c r="J280" i="48"/>
  <c r="K280" i="48"/>
  <c r="L280" i="48"/>
  <c r="M280" i="48"/>
  <c r="J281" i="48"/>
  <c r="K281" i="48"/>
  <c r="L281" i="48"/>
  <c r="M281" i="48"/>
  <c r="J282" i="48"/>
  <c r="K282" i="48"/>
  <c r="L282" i="48"/>
  <c r="M282" i="48"/>
  <c r="J283" i="48"/>
  <c r="K283" i="48"/>
  <c r="L283" i="48"/>
  <c r="M283" i="48"/>
  <c r="J284" i="48"/>
  <c r="K284" i="48"/>
  <c r="L284" i="48"/>
  <c r="M284" i="48"/>
  <c r="J285" i="48"/>
  <c r="K285" i="48"/>
  <c r="L285" i="48"/>
  <c r="M285" i="48"/>
  <c r="J286" i="48"/>
  <c r="K286" i="48"/>
  <c r="L286" i="48"/>
  <c r="M286" i="48"/>
  <c r="J287" i="48"/>
  <c r="K287" i="48"/>
  <c r="L287" i="48"/>
  <c r="M287" i="48"/>
  <c r="J288" i="48"/>
  <c r="K288" i="48"/>
  <c r="L288" i="48"/>
  <c r="M288" i="48"/>
  <c r="J289" i="48"/>
  <c r="K289" i="48"/>
  <c r="L289" i="48"/>
  <c r="M289" i="48"/>
  <c r="J290" i="48"/>
  <c r="K290" i="48"/>
  <c r="L290" i="48"/>
  <c r="M290" i="48"/>
  <c r="J291" i="48"/>
  <c r="K291" i="48"/>
  <c r="L291" i="48"/>
  <c r="M291" i="48"/>
  <c r="J292" i="48"/>
  <c r="K292" i="48"/>
  <c r="L292" i="48"/>
  <c r="M292" i="48"/>
  <c r="J293" i="48"/>
  <c r="K293" i="48"/>
  <c r="L293" i="48"/>
  <c r="M293" i="48"/>
  <c r="J294" i="48"/>
  <c r="K294" i="48"/>
  <c r="L294" i="48"/>
  <c r="M294" i="48"/>
  <c r="J295" i="48"/>
  <c r="K295" i="48"/>
  <c r="L295" i="48"/>
  <c r="M295" i="48"/>
  <c r="J296" i="48"/>
  <c r="K296" i="48"/>
  <c r="L296" i="48"/>
  <c r="M296" i="48"/>
  <c r="J297" i="48"/>
  <c r="K297" i="48"/>
  <c r="L297" i="48"/>
  <c r="M297" i="48"/>
  <c r="J298" i="48"/>
  <c r="K298" i="48"/>
  <c r="L298" i="48"/>
  <c r="M298" i="48"/>
  <c r="J299" i="48"/>
  <c r="K299" i="48"/>
  <c r="L299" i="48"/>
  <c r="M299" i="48"/>
  <c r="J300" i="48"/>
  <c r="K300" i="48"/>
  <c r="L300" i="48"/>
  <c r="M300" i="48"/>
  <c r="J301" i="48"/>
  <c r="K301" i="48"/>
  <c r="L301" i="48"/>
  <c r="M301" i="48"/>
  <c r="J302" i="48"/>
  <c r="K302" i="48"/>
  <c r="L302" i="48"/>
  <c r="M302" i="48"/>
  <c r="J303" i="48"/>
  <c r="K303" i="48"/>
  <c r="L303" i="48"/>
  <c r="M303" i="48"/>
  <c r="J305" i="48"/>
  <c r="K305" i="48"/>
  <c r="L305" i="48"/>
  <c r="M305" i="48"/>
  <c r="J306" i="48"/>
  <c r="K306" i="48"/>
  <c r="L306" i="48"/>
  <c r="M306" i="48"/>
  <c r="J307" i="48"/>
  <c r="K307" i="48"/>
  <c r="L307" i="48"/>
  <c r="M307" i="48"/>
  <c r="J308" i="48"/>
  <c r="K308" i="48"/>
  <c r="L308" i="48"/>
  <c r="M308" i="48"/>
  <c r="J309" i="48"/>
  <c r="K309" i="48"/>
  <c r="L309" i="48"/>
  <c r="M309" i="48"/>
  <c r="J310" i="48"/>
  <c r="K310" i="48"/>
  <c r="L310" i="48"/>
  <c r="M310" i="48"/>
  <c r="J311" i="48"/>
  <c r="K311" i="48"/>
  <c r="L311" i="48"/>
  <c r="M311" i="48"/>
  <c r="J312" i="48"/>
  <c r="K312" i="48"/>
  <c r="L312" i="48"/>
  <c r="M312" i="48"/>
  <c r="J313" i="48"/>
  <c r="K313" i="48"/>
  <c r="L313" i="48"/>
  <c r="M313" i="48"/>
  <c r="J314" i="48"/>
  <c r="K314" i="48"/>
  <c r="L314" i="48"/>
  <c r="M314" i="48"/>
  <c r="J315" i="48"/>
  <c r="K315" i="48"/>
  <c r="L315" i="48"/>
  <c r="M315" i="48"/>
  <c r="J316" i="48"/>
  <c r="K316" i="48"/>
  <c r="L316" i="48"/>
  <c r="M316" i="48"/>
  <c r="J317" i="48"/>
  <c r="K317" i="48"/>
  <c r="L317" i="48"/>
  <c r="M317" i="48"/>
  <c r="J318" i="48"/>
  <c r="K318" i="48"/>
  <c r="L318" i="48"/>
  <c r="M318" i="48"/>
  <c r="J319" i="48"/>
  <c r="K319" i="48"/>
  <c r="L319" i="48"/>
  <c r="M319" i="48"/>
  <c r="J320" i="48"/>
  <c r="K320" i="48"/>
  <c r="L320" i="48"/>
  <c r="M320" i="48"/>
  <c r="J321" i="48"/>
  <c r="K321" i="48"/>
  <c r="L321" i="48"/>
  <c r="M321" i="48"/>
  <c r="J322" i="48"/>
  <c r="K322" i="48"/>
  <c r="L322" i="48"/>
  <c r="M322" i="48"/>
  <c r="J323" i="48"/>
  <c r="K323" i="48"/>
  <c r="L323" i="48"/>
  <c r="M323" i="48"/>
  <c r="J324" i="48"/>
  <c r="K324" i="48"/>
  <c r="L324" i="48"/>
  <c r="M324" i="48"/>
  <c r="J325" i="48"/>
  <c r="K325" i="48"/>
  <c r="L325" i="48"/>
  <c r="M325" i="48"/>
  <c r="J326" i="48"/>
  <c r="K326" i="48"/>
  <c r="L326" i="48"/>
  <c r="M326" i="48"/>
  <c r="J327" i="48"/>
  <c r="K327" i="48"/>
  <c r="L327" i="48"/>
  <c r="M327" i="48"/>
  <c r="J328" i="48"/>
  <c r="K328" i="48"/>
  <c r="L328" i="48"/>
  <c r="M328" i="48"/>
  <c r="J330" i="48"/>
  <c r="K330" i="48"/>
  <c r="L330" i="48"/>
  <c r="M330" i="48"/>
  <c r="J331" i="48"/>
  <c r="K331" i="48"/>
  <c r="L331" i="48"/>
  <c r="M331" i="48"/>
  <c r="J332" i="48"/>
  <c r="K332" i="48"/>
  <c r="L332" i="48"/>
  <c r="M332" i="48"/>
  <c r="J333" i="48"/>
  <c r="K333" i="48"/>
  <c r="L333" i="48"/>
  <c r="M333" i="48"/>
  <c r="J334" i="48"/>
  <c r="K334" i="48"/>
  <c r="L334" i="48"/>
  <c r="M334" i="48"/>
  <c r="J335" i="48"/>
  <c r="K335" i="48"/>
  <c r="L335" i="48"/>
  <c r="M335" i="48"/>
  <c r="J336" i="48"/>
  <c r="K336" i="48"/>
  <c r="L336" i="48"/>
  <c r="M336" i="48"/>
  <c r="J337" i="48"/>
  <c r="K337" i="48"/>
  <c r="L337" i="48"/>
  <c r="M337" i="48"/>
  <c r="J338" i="48"/>
  <c r="K338" i="48"/>
  <c r="L338" i="48"/>
  <c r="M338" i="48"/>
  <c r="J339" i="48"/>
  <c r="K339" i="48"/>
  <c r="L339" i="48"/>
  <c r="M339" i="48"/>
  <c r="J340" i="48"/>
  <c r="K340" i="48"/>
  <c r="L340" i="48"/>
  <c r="M340" i="48"/>
  <c r="J341" i="48"/>
  <c r="K341" i="48"/>
  <c r="L341" i="48"/>
  <c r="M341" i="48"/>
  <c r="J342" i="48"/>
  <c r="K342" i="48"/>
  <c r="L342" i="48"/>
  <c r="M342" i="48"/>
  <c r="J343" i="48"/>
  <c r="K343" i="48"/>
  <c r="L343" i="48"/>
  <c r="M343" i="48"/>
  <c r="J344" i="48"/>
  <c r="K344" i="48"/>
  <c r="L344" i="48"/>
  <c r="M344" i="48"/>
  <c r="J345" i="48"/>
  <c r="K345" i="48"/>
  <c r="L345" i="48"/>
  <c r="M345" i="48"/>
  <c r="J346" i="48"/>
  <c r="K346" i="48"/>
  <c r="L346" i="48"/>
  <c r="M346" i="48"/>
  <c r="J347" i="48"/>
  <c r="K347" i="48"/>
  <c r="L347" i="48"/>
  <c r="M347" i="48"/>
  <c r="J348" i="48"/>
  <c r="K348" i="48"/>
  <c r="L348" i="48"/>
  <c r="M348" i="48"/>
  <c r="J349" i="48"/>
  <c r="K349" i="48"/>
  <c r="L349" i="48"/>
  <c r="M349" i="48"/>
  <c r="J350" i="48"/>
  <c r="K350" i="48"/>
  <c r="L350" i="48"/>
  <c r="M350" i="48"/>
  <c r="J351" i="48"/>
  <c r="K351" i="48"/>
  <c r="L351" i="48"/>
  <c r="M351" i="48"/>
  <c r="J352" i="48"/>
  <c r="K352" i="48"/>
  <c r="L352" i="48"/>
  <c r="M352" i="48"/>
  <c r="J353" i="48"/>
  <c r="K353" i="48"/>
  <c r="L353" i="48"/>
  <c r="M353" i="48"/>
  <c r="J355" i="48"/>
  <c r="K355" i="48"/>
  <c r="L355" i="48"/>
  <c r="M355" i="48"/>
  <c r="J356" i="48"/>
  <c r="K356" i="48"/>
  <c r="L356" i="48"/>
  <c r="M356" i="48"/>
  <c r="J357" i="48"/>
  <c r="K357" i="48"/>
  <c r="L357" i="48"/>
  <c r="M357" i="48"/>
  <c r="J358" i="48"/>
  <c r="K358" i="48"/>
  <c r="L358" i="48"/>
  <c r="M358" i="48"/>
  <c r="J359" i="48"/>
  <c r="K359" i="48"/>
  <c r="L359" i="48"/>
  <c r="M359" i="48"/>
  <c r="J360" i="48"/>
  <c r="K360" i="48"/>
  <c r="L360" i="48"/>
  <c r="M360" i="48"/>
  <c r="J361" i="48"/>
  <c r="K361" i="48"/>
  <c r="L361" i="48"/>
  <c r="M361" i="48"/>
  <c r="J362" i="48"/>
  <c r="K362" i="48"/>
  <c r="L362" i="48"/>
  <c r="M362" i="48"/>
  <c r="J363" i="48"/>
  <c r="K363" i="48"/>
  <c r="L363" i="48"/>
  <c r="M363" i="48"/>
  <c r="J364" i="48"/>
  <c r="K364" i="48"/>
  <c r="L364" i="48"/>
  <c r="M364" i="48"/>
  <c r="J365" i="48"/>
  <c r="K365" i="48"/>
  <c r="L365" i="48"/>
  <c r="M365" i="48"/>
  <c r="J366" i="48"/>
  <c r="K366" i="48"/>
  <c r="L366" i="48"/>
  <c r="M366" i="48"/>
  <c r="J367" i="48"/>
  <c r="K367" i="48"/>
  <c r="L367" i="48"/>
  <c r="M367" i="48"/>
  <c r="J368" i="48"/>
  <c r="K368" i="48"/>
  <c r="L368" i="48"/>
  <c r="M368" i="48"/>
  <c r="J369" i="48"/>
  <c r="K369" i="48"/>
  <c r="L369" i="48"/>
  <c r="M369" i="48"/>
  <c r="J370" i="48"/>
  <c r="K370" i="48"/>
  <c r="L370" i="48"/>
  <c r="M370" i="48"/>
  <c r="J371" i="48"/>
  <c r="K371" i="48"/>
  <c r="L371" i="48"/>
  <c r="M371" i="48"/>
  <c r="J372" i="48"/>
  <c r="K372" i="48"/>
  <c r="L372" i="48"/>
  <c r="M372" i="48"/>
  <c r="J373" i="48"/>
  <c r="K373" i="48"/>
  <c r="L373" i="48"/>
  <c r="M373" i="48"/>
  <c r="J374" i="48"/>
  <c r="K374" i="48"/>
  <c r="L374" i="48"/>
  <c r="M374" i="48"/>
  <c r="J375" i="48"/>
  <c r="K375" i="48"/>
  <c r="L375" i="48"/>
  <c r="M375" i="48"/>
  <c r="J376" i="48"/>
  <c r="K376" i="48"/>
  <c r="L376" i="48"/>
  <c r="M376" i="48"/>
  <c r="J378" i="48"/>
  <c r="K378" i="48"/>
  <c r="L378" i="48"/>
  <c r="M378" i="48"/>
  <c r="J379" i="48"/>
  <c r="K379" i="48"/>
  <c r="L379" i="48"/>
  <c r="M379" i="48"/>
  <c r="J380" i="48"/>
  <c r="K380" i="48"/>
  <c r="L380" i="48"/>
  <c r="M380" i="48"/>
  <c r="J381" i="48"/>
  <c r="K381" i="48"/>
  <c r="L381" i="48"/>
  <c r="M381" i="48"/>
  <c r="J382" i="48"/>
  <c r="K382" i="48"/>
  <c r="L382" i="48"/>
  <c r="M382" i="48"/>
  <c r="J383" i="48"/>
  <c r="K383" i="48"/>
  <c r="L383" i="48"/>
  <c r="M383" i="48"/>
  <c r="J384" i="48"/>
  <c r="K384" i="48"/>
  <c r="L384" i="48"/>
  <c r="M384" i="48"/>
  <c r="J385" i="48"/>
  <c r="K385" i="48"/>
  <c r="L385" i="48"/>
  <c r="M385" i="48"/>
  <c r="J386" i="48"/>
  <c r="K386" i="48"/>
  <c r="L386" i="48"/>
  <c r="M386" i="48"/>
  <c r="J387" i="48"/>
  <c r="K387" i="48"/>
  <c r="L387" i="48"/>
  <c r="M387" i="48"/>
  <c r="J388" i="48"/>
  <c r="K388" i="48"/>
  <c r="L388" i="48"/>
  <c r="M388" i="48"/>
  <c r="J389" i="48"/>
  <c r="K389" i="48"/>
  <c r="L389" i="48"/>
  <c r="M389" i="48"/>
  <c r="J390" i="48"/>
  <c r="K390" i="48"/>
  <c r="L390" i="48"/>
  <c r="M390" i="48"/>
  <c r="J391" i="48"/>
  <c r="K391" i="48"/>
  <c r="L391" i="48"/>
  <c r="M391" i="48"/>
  <c r="J392" i="48"/>
  <c r="K392" i="48"/>
  <c r="L392" i="48"/>
  <c r="M392" i="48"/>
  <c r="J393" i="48"/>
  <c r="K393" i="48"/>
  <c r="L393" i="48"/>
  <c r="M393" i="48"/>
  <c r="J394" i="48"/>
  <c r="K394" i="48"/>
  <c r="L394" i="48"/>
  <c r="M394" i="48"/>
  <c r="J395" i="48"/>
  <c r="K395" i="48"/>
  <c r="L395" i="48"/>
  <c r="M395" i="48"/>
  <c r="J396" i="48"/>
  <c r="K396" i="48"/>
  <c r="L396" i="48"/>
  <c r="M396" i="48"/>
  <c r="J397" i="48"/>
  <c r="K397" i="48"/>
  <c r="L397" i="48"/>
  <c r="M397" i="48"/>
  <c r="J398" i="48"/>
  <c r="K398" i="48"/>
  <c r="L398" i="48"/>
  <c r="M398" i="48"/>
  <c r="J399" i="48"/>
  <c r="K399" i="48"/>
  <c r="L399" i="48"/>
  <c r="M399" i="48"/>
  <c r="J400" i="48"/>
  <c r="K400" i="48"/>
  <c r="L400" i="48"/>
  <c r="M400" i="48"/>
  <c r="J401" i="48"/>
  <c r="K401" i="48"/>
  <c r="L401" i="48"/>
  <c r="M401" i="48"/>
  <c r="J402" i="48"/>
  <c r="K402" i="48"/>
  <c r="L402" i="48"/>
  <c r="M402" i="48"/>
  <c r="J404" i="48"/>
  <c r="K404" i="48"/>
  <c r="L404" i="48"/>
  <c r="M404" i="48"/>
  <c r="J405" i="48"/>
  <c r="K405" i="48"/>
  <c r="L405" i="48"/>
  <c r="M405" i="48"/>
  <c r="J406" i="48"/>
  <c r="K406" i="48"/>
  <c r="L406" i="48"/>
  <c r="M406" i="48"/>
  <c r="J407" i="48"/>
  <c r="K407" i="48"/>
  <c r="L407" i="48"/>
  <c r="M407" i="48"/>
  <c r="J408" i="48"/>
  <c r="K408" i="48"/>
  <c r="L408" i="48"/>
  <c r="M408" i="48"/>
  <c r="J409" i="48"/>
  <c r="K409" i="48"/>
  <c r="L409" i="48"/>
  <c r="M409" i="48"/>
  <c r="J410" i="48"/>
  <c r="K410" i="48"/>
  <c r="L410" i="48"/>
  <c r="M410" i="48"/>
  <c r="J411" i="48"/>
  <c r="K411" i="48"/>
  <c r="L411" i="48"/>
  <c r="M411" i="48"/>
  <c r="J412" i="48"/>
  <c r="K412" i="48"/>
  <c r="L412" i="48"/>
  <c r="M412" i="48"/>
  <c r="J413" i="48"/>
  <c r="K413" i="48"/>
  <c r="L413" i="48"/>
  <c r="M413" i="48"/>
  <c r="J414" i="48"/>
  <c r="K414" i="48"/>
  <c r="L414" i="48"/>
  <c r="M414" i="48"/>
  <c r="J415" i="48"/>
  <c r="K415" i="48"/>
  <c r="L415" i="48"/>
  <c r="M415" i="48"/>
  <c r="J416" i="48"/>
  <c r="K416" i="48"/>
  <c r="L416" i="48"/>
  <c r="M416" i="48"/>
  <c r="J417" i="48"/>
  <c r="K417" i="48"/>
  <c r="L417" i="48"/>
  <c r="M417" i="48"/>
  <c r="J418" i="48"/>
  <c r="K418" i="48"/>
  <c r="L418" i="48"/>
  <c r="M418" i="48"/>
  <c r="J419" i="48"/>
  <c r="K419" i="48"/>
  <c r="L419" i="48"/>
  <c r="M419" i="48"/>
  <c r="J420" i="48"/>
  <c r="K420" i="48"/>
  <c r="L420" i="48"/>
  <c r="M420" i="48"/>
  <c r="J421" i="48"/>
  <c r="K421" i="48"/>
  <c r="L421" i="48"/>
  <c r="M421" i="48"/>
  <c r="J422" i="48"/>
  <c r="K422" i="48"/>
  <c r="L422" i="48"/>
  <c r="M422" i="48"/>
  <c r="J423" i="48"/>
  <c r="K423" i="48"/>
  <c r="L423" i="48"/>
  <c r="M423" i="48"/>
  <c r="J424" i="48"/>
  <c r="K424" i="48"/>
  <c r="L424" i="48"/>
  <c r="M424" i="48"/>
  <c r="J425" i="48"/>
  <c r="K425" i="48"/>
  <c r="L425" i="48"/>
  <c r="M425" i="48"/>
  <c r="J426" i="48"/>
  <c r="K426" i="48"/>
  <c r="L426" i="48"/>
  <c r="M426" i="48"/>
  <c r="J427" i="48"/>
  <c r="K427" i="48"/>
  <c r="L427" i="48"/>
  <c r="M427" i="48"/>
  <c r="J428" i="48"/>
  <c r="K428" i="48"/>
  <c r="L428" i="48"/>
  <c r="M428" i="48"/>
  <c r="J430" i="48"/>
  <c r="K430" i="48"/>
  <c r="L430" i="48"/>
  <c r="M430" i="48"/>
  <c r="J431" i="48"/>
  <c r="K431" i="48"/>
  <c r="L431" i="48"/>
  <c r="M431" i="48"/>
  <c r="J432" i="48"/>
  <c r="K432" i="48"/>
  <c r="L432" i="48"/>
  <c r="M432" i="48"/>
  <c r="J433" i="48"/>
  <c r="K433" i="48"/>
  <c r="L433" i="48"/>
  <c r="M433" i="48"/>
  <c r="J434" i="48"/>
  <c r="K434" i="48"/>
  <c r="L434" i="48"/>
  <c r="M434" i="48"/>
  <c r="J435" i="48"/>
  <c r="K435" i="48"/>
  <c r="L435" i="48"/>
  <c r="M435" i="48"/>
  <c r="J436" i="48"/>
  <c r="K436" i="48"/>
  <c r="L436" i="48"/>
  <c r="M436" i="48"/>
  <c r="J437" i="48"/>
  <c r="K437" i="48"/>
  <c r="L437" i="48"/>
  <c r="M437" i="48"/>
  <c r="J438" i="48"/>
  <c r="K438" i="48"/>
  <c r="L438" i="48"/>
  <c r="M438" i="48"/>
  <c r="J439" i="48"/>
  <c r="K439" i="48"/>
  <c r="L439" i="48"/>
  <c r="M439" i="48"/>
  <c r="J440" i="48"/>
  <c r="K440" i="48"/>
  <c r="L440" i="48"/>
  <c r="M440" i="48"/>
  <c r="J441" i="48"/>
  <c r="K441" i="48"/>
  <c r="L441" i="48"/>
  <c r="M441" i="48"/>
  <c r="J442" i="48"/>
  <c r="K442" i="48"/>
  <c r="L442" i="48"/>
  <c r="M442" i="48"/>
  <c r="J443" i="48"/>
  <c r="K443" i="48"/>
  <c r="L443" i="48"/>
  <c r="M443" i="48"/>
  <c r="J444" i="48"/>
  <c r="K444" i="48"/>
  <c r="L444" i="48"/>
  <c r="M444" i="48"/>
  <c r="J445" i="48"/>
  <c r="K445" i="48"/>
  <c r="L445" i="48"/>
  <c r="M445" i="48"/>
  <c r="J446" i="48"/>
  <c r="K446" i="48"/>
  <c r="L446" i="48"/>
  <c r="M446" i="48"/>
  <c r="J447" i="48"/>
  <c r="K447" i="48"/>
  <c r="L447" i="48"/>
  <c r="M447" i="48"/>
  <c r="J448" i="48"/>
  <c r="K448" i="48"/>
  <c r="L448" i="48"/>
  <c r="M448" i="48"/>
  <c r="J449" i="48"/>
  <c r="K449" i="48"/>
  <c r="L449" i="48"/>
  <c r="M449" i="48"/>
  <c r="J450" i="48"/>
  <c r="K450" i="48"/>
  <c r="L450" i="48"/>
  <c r="M450" i="48"/>
  <c r="J451" i="48"/>
  <c r="K451" i="48"/>
  <c r="L451" i="48"/>
  <c r="M451" i="48"/>
  <c r="J452" i="48"/>
  <c r="K452" i="48"/>
  <c r="L452" i="48"/>
  <c r="M452" i="48"/>
  <c r="J454" i="48"/>
  <c r="K454" i="48"/>
  <c r="L454" i="48"/>
  <c r="M454" i="48"/>
  <c r="J455" i="48"/>
  <c r="K455" i="48"/>
  <c r="L455" i="48"/>
  <c r="M455" i="48"/>
  <c r="J456" i="48"/>
  <c r="K456" i="48"/>
  <c r="L456" i="48"/>
  <c r="M456" i="48"/>
  <c r="J457" i="48"/>
  <c r="K457" i="48"/>
  <c r="L457" i="48"/>
  <c r="M457" i="48"/>
  <c r="J458" i="48"/>
  <c r="K458" i="48"/>
  <c r="L458" i="48"/>
  <c r="M458" i="48"/>
  <c r="J459" i="48"/>
  <c r="K459" i="48"/>
  <c r="L459" i="48"/>
  <c r="M459" i="48"/>
  <c r="J460" i="48"/>
  <c r="K460" i="48"/>
  <c r="L460" i="48"/>
  <c r="M460" i="48"/>
  <c r="J461" i="48"/>
  <c r="K461" i="48"/>
  <c r="L461" i="48"/>
  <c r="M461" i="48"/>
  <c r="J462" i="48"/>
  <c r="K462" i="48"/>
  <c r="L462" i="48"/>
  <c r="M462" i="48"/>
  <c r="J463" i="48"/>
  <c r="K463" i="48"/>
  <c r="L463" i="48"/>
  <c r="M463" i="48"/>
  <c r="J464" i="48"/>
  <c r="K464" i="48"/>
  <c r="L464" i="48"/>
  <c r="M464" i="48"/>
  <c r="J465" i="48"/>
  <c r="K465" i="48"/>
  <c r="L465" i="48"/>
  <c r="M465" i="48"/>
  <c r="J466" i="48"/>
  <c r="K466" i="48"/>
  <c r="L466" i="48"/>
  <c r="M466" i="48"/>
  <c r="J467" i="48"/>
  <c r="K467" i="48"/>
  <c r="L467" i="48"/>
  <c r="M467" i="48"/>
  <c r="J468" i="48"/>
  <c r="K468" i="48"/>
  <c r="L468" i="48"/>
  <c r="M468" i="48"/>
  <c r="J469" i="48"/>
  <c r="K469" i="48"/>
  <c r="L469" i="48"/>
  <c r="M469" i="48"/>
  <c r="J470" i="48"/>
  <c r="K470" i="48"/>
  <c r="L470" i="48"/>
  <c r="M470" i="48"/>
  <c r="J471" i="48"/>
  <c r="K471" i="48"/>
  <c r="L471" i="48"/>
  <c r="M471" i="48"/>
  <c r="J472" i="48"/>
  <c r="K472" i="48"/>
  <c r="L472" i="48"/>
  <c r="M472" i="48"/>
  <c r="J473" i="48"/>
  <c r="K473" i="48"/>
  <c r="L473" i="48"/>
  <c r="M473" i="48"/>
  <c r="J474" i="48"/>
  <c r="K474" i="48"/>
  <c r="L474" i="48"/>
  <c r="M474" i="48"/>
  <c r="J475" i="48"/>
  <c r="K475" i="48"/>
  <c r="L475" i="48"/>
  <c r="M475" i="48"/>
  <c r="J476" i="48"/>
  <c r="K476" i="48"/>
  <c r="L476" i="48"/>
  <c r="M476" i="48"/>
  <c r="J477" i="48"/>
  <c r="K477" i="48"/>
  <c r="L477" i="48"/>
  <c r="M477" i="48"/>
  <c r="J479" i="48"/>
  <c r="K479" i="48"/>
  <c r="L479" i="48"/>
  <c r="M479" i="48"/>
  <c r="J480" i="48"/>
  <c r="K480" i="48"/>
  <c r="L480" i="48"/>
  <c r="M480" i="48"/>
  <c r="J481" i="48"/>
  <c r="K481" i="48"/>
  <c r="L481" i="48"/>
  <c r="M481" i="48"/>
  <c r="J482" i="48"/>
  <c r="K482" i="48"/>
  <c r="L482" i="48"/>
  <c r="M482" i="48"/>
  <c r="J483" i="48"/>
  <c r="K483" i="48"/>
  <c r="L483" i="48"/>
  <c r="M483" i="48"/>
  <c r="J484" i="48"/>
  <c r="K484" i="48"/>
  <c r="L484" i="48"/>
  <c r="M484" i="48"/>
  <c r="J485" i="48"/>
  <c r="K485" i="48"/>
  <c r="L485" i="48"/>
  <c r="M485" i="48"/>
  <c r="J486" i="48"/>
  <c r="K486" i="48"/>
  <c r="L486" i="48"/>
  <c r="M486" i="48"/>
  <c r="J487" i="48"/>
  <c r="K487" i="48"/>
  <c r="L487" i="48"/>
  <c r="M487" i="48"/>
  <c r="J488" i="48"/>
  <c r="K488" i="48"/>
  <c r="L488" i="48"/>
  <c r="M488" i="48"/>
  <c r="J489" i="48"/>
  <c r="K489" i="48"/>
  <c r="L489" i="48"/>
  <c r="M489" i="48"/>
  <c r="J490" i="48"/>
  <c r="K490" i="48"/>
  <c r="L490" i="48"/>
  <c r="M490" i="48"/>
  <c r="J491" i="48"/>
  <c r="K491" i="48"/>
  <c r="L491" i="48"/>
  <c r="M491" i="48"/>
  <c r="J492" i="48"/>
  <c r="K492" i="48"/>
  <c r="L492" i="48"/>
  <c r="M492" i="48"/>
  <c r="J493" i="48"/>
  <c r="K493" i="48"/>
  <c r="L493" i="48"/>
  <c r="M493" i="48"/>
  <c r="J494" i="48"/>
  <c r="K494" i="48"/>
  <c r="L494" i="48"/>
  <c r="M494" i="48"/>
  <c r="J495" i="48"/>
  <c r="K495" i="48"/>
  <c r="L495" i="48"/>
  <c r="M495" i="48"/>
  <c r="J496" i="48"/>
  <c r="K496" i="48"/>
  <c r="L496" i="48"/>
  <c r="M496" i="48"/>
  <c r="J497" i="48"/>
  <c r="K497" i="48"/>
  <c r="L497" i="48"/>
  <c r="M497" i="48"/>
  <c r="J498" i="48"/>
  <c r="K498" i="48"/>
  <c r="L498" i="48"/>
  <c r="M498" i="48"/>
  <c r="J499" i="48"/>
  <c r="K499" i="48"/>
  <c r="L499" i="48"/>
  <c r="M499" i="48"/>
  <c r="J500" i="48"/>
  <c r="K500" i="48"/>
  <c r="L500" i="48"/>
  <c r="M500" i="48"/>
  <c r="J501" i="48"/>
  <c r="K501" i="48"/>
  <c r="L501" i="48"/>
  <c r="M501" i="48"/>
  <c r="J504" i="48"/>
  <c r="K504" i="48"/>
  <c r="L504" i="48"/>
  <c r="M504" i="48"/>
  <c r="J505" i="48"/>
  <c r="K505" i="48"/>
  <c r="L505" i="48"/>
  <c r="M505" i="48"/>
  <c r="J506" i="48"/>
  <c r="K506" i="48"/>
  <c r="L506" i="48"/>
  <c r="M506" i="48"/>
  <c r="J507" i="48"/>
  <c r="K507" i="48"/>
  <c r="L507" i="48"/>
  <c r="M507" i="48"/>
  <c r="J508" i="48"/>
  <c r="K508" i="48"/>
  <c r="L508" i="48"/>
  <c r="M508" i="48"/>
  <c r="J509" i="48"/>
  <c r="K509" i="48"/>
  <c r="L509" i="48"/>
  <c r="M509" i="48"/>
  <c r="J510" i="48"/>
  <c r="K510" i="48"/>
  <c r="L510" i="48"/>
  <c r="M510" i="48"/>
  <c r="J511" i="48"/>
  <c r="K511" i="48"/>
  <c r="L511" i="48"/>
  <c r="M511" i="48"/>
  <c r="J512" i="48"/>
  <c r="K512" i="48"/>
  <c r="L512" i="48"/>
  <c r="M512" i="48"/>
  <c r="J513" i="48"/>
  <c r="K513" i="48"/>
  <c r="L513" i="48"/>
  <c r="M513" i="48"/>
  <c r="J514" i="48"/>
  <c r="K514" i="48"/>
  <c r="L514" i="48"/>
  <c r="M514" i="48"/>
  <c r="J515" i="48"/>
  <c r="K515" i="48"/>
  <c r="L515" i="48"/>
  <c r="M515" i="48"/>
  <c r="J516" i="48"/>
  <c r="K516" i="48"/>
  <c r="L516" i="48"/>
  <c r="M516" i="48"/>
  <c r="J517" i="48"/>
  <c r="K517" i="48"/>
  <c r="L517" i="48"/>
  <c r="M517" i="48"/>
  <c r="J518" i="48"/>
  <c r="K518" i="48"/>
  <c r="L518" i="48"/>
  <c r="M518" i="48"/>
  <c r="J519" i="48"/>
  <c r="K519" i="48"/>
  <c r="L519" i="48"/>
  <c r="M519" i="48"/>
  <c r="J520" i="48"/>
  <c r="K520" i="48"/>
  <c r="L520" i="48"/>
  <c r="M520" i="48"/>
  <c r="J521" i="48"/>
  <c r="K521" i="48"/>
  <c r="L521" i="48"/>
  <c r="M521" i="48"/>
  <c r="J522" i="48"/>
  <c r="K522" i="48"/>
  <c r="L522" i="48"/>
  <c r="M522" i="48"/>
  <c r="J523" i="48"/>
  <c r="K523" i="48"/>
  <c r="L523" i="48"/>
  <c r="M523" i="48"/>
  <c r="J524" i="48"/>
  <c r="K524" i="48"/>
  <c r="L524" i="48"/>
  <c r="M524" i="48"/>
  <c r="J525" i="48"/>
  <c r="K525" i="48"/>
  <c r="L525" i="48"/>
  <c r="M525" i="48"/>
  <c r="J526" i="48"/>
  <c r="K526" i="48"/>
  <c r="L526" i="48"/>
  <c r="M526" i="48"/>
  <c r="J527" i="48"/>
  <c r="K527" i="48"/>
  <c r="L527" i="48"/>
  <c r="M527" i="48"/>
  <c r="J528" i="48"/>
  <c r="K528" i="48"/>
  <c r="L528" i="48"/>
  <c r="M528" i="48"/>
  <c r="J530" i="48"/>
  <c r="K530" i="48"/>
  <c r="L530" i="48"/>
  <c r="M530" i="48"/>
  <c r="J531" i="48"/>
  <c r="K531" i="48"/>
  <c r="L531" i="48"/>
  <c r="M531" i="48"/>
  <c r="J532" i="48"/>
  <c r="K532" i="48"/>
  <c r="L532" i="48"/>
  <c r="M532" i="48"/>
  <c r="J533" i="48"/>
  <c r="K533" i="48"/>
  <c r="L533" i="48"/>
  <c r="M533" i="48"/>
  <c r="J534" i="48"/>
  <c r="K534" i="48"/>
  <c r="L534" i="48"/>
  <c r="M534" i="48"/>
  <c r="J535" i="48"/>
  <c r="K535" i="48"/>
  <c r="L535" i="48"/>
  <c r="M535" i="48"/>
  <c r="J536" i="48"/>
  <c r="K536" i="48"/>
  <c r="L536" i="48"/>
  <c r="M536" i="48"/>
  <c r="J537" i="48"/>
  <c r="K537" i="48"/>
  <c r="L537" i="48"/>
  <c r="M537" i="48"/>
  <c r="J538" i="48"/>
  <c r="K538" i="48"/>
  <c r="L538" i="48"/>
  <c r="M538" i="48"/>
  <c r="J539" i="48"/>
  <c r="K539" i="48"/>
  <c r="L539" i="48"/>
  <c r="M539" i="48"/>
  <c r="J540" i="48"/>
  <c r="K540" i="48"/>
  <c r="L540" i="48"/>
  <c r="M540" i="48"/>
  <c r="J541" i="48"/>
  <c r="K541" i="48"/>
  <c r="L541" i="48"/>
  <c r="M541" i="48"/>
  <c r="J542" i="48"/>
  <c r="K542" i="48"/>
  <c r="L542" i="48"/>
  <c r="M542" i="48"/>
  <c r="J543" i="48"/>
  <c r="K543" i="48"/>
  <c r="L543" i="48"/>
  <c r="M543" i="48"/>
  <c r="J544" i="48"/>
  <c r="K544" i="48"/>
  <c r="L544" i="48"/>
  <c r="M544" i="48"/>
  <c r="J545" i="48"/>
  <c r="K545" i="48"/>
  <c r="L545" i="48"/>
  <c r="M545" i="48"/>
  <c r="J546" i="48"/>
  <c r="K546" i="48"/>
  <c r="L546" i="48"/>
  <c r="M546" i="48"/>
  <c r="J547" i="48"/>
  <c r="K547" i="48"/>
  <c r="L547" i="48"/>
  <c r="M547" i="48"/>
  <c r="J548" i="48"/>
  <c r="K548" i="48"/>
  <c r="L548" i="48"/>
  <c r="M548" i="48"/>
  <c r="J549" i="48"/>
  <c r="K549" i="48"/>
  <c r="L549" i="48"/>
  <c r="M549" i="48"/>
  <c r="J550" i="48"/>
  <c r="K550" i="48"/>
  <c r="L550" i="48"/>
  <c r="M550" i="48"/>
  <c r="J551" i="48"/>
  <c r="K551" i="48"/>
  <c r="L551" i="48"/>
  <c r="M551" i="48"/>
  <c r="J552" i="48"/>
  <c r="K552" i="48"/>
  <c r="L552" i="48"/>
  <c r="M552" i="48"/>
  <c r="J553" i="48"/>
  <c r="K553" i="48"/>
  <c r="L553" i="48"/>
  <c r="M553" i="48"/>
  <c r="J555" i="48"/>
  <c r="K555" i="48"/>
  <c r="L555" i="48"/>
  <c r="M555" i="48"/>
  <c r="J556" i="48"/>
  <c r="K556" i="48"/>
  <c r="L556" i="48"/>
  <c r="M556" i="48"/>
  <c r="J557" i="48"/>
  <c r="K557" i="48"/>
  <c r="L557" i="48"/>
  <c r="M557" i="48"/>
  <c r="J558" i="48"/>
  <c r="K558" i="48"/>
  <c r="L558" i="48"/>
  <c r="M558" i="48"/>
  <c r="J559" i="48"/>
  <c r="K559" i="48"/>
  <c r="L559" i="48"/>
  <c r="M559" i="48"/>
  <c r="J560" i="48"/>
  <c r="K560" i="48"/>
  <c r="L560" i="48"/>
  <c r="M560" i="48"/>
  <c r="J561" i="48"/>
  <c r="K561" i="48"/>
  <c r="L561" i="48"/>
  <c r="M561" i="48"/>
  <c r="J562" i="48"/>
  <c r="K562" i="48"/>
  <c r="L562" i="48"/>
  <c r="M562" i="48"/>
  <c r="J563" i="48"/>
  <c r="K563" i="48"/>
  <c r="L563" i="48"/>
  <c r="M563" i="48"/>
  <c r="J564" i="48"/>
  <c r="K564" i="48"/>
  <c r="L564" i="48"/>
  <c r="M564" i="48"/>
  <c r="J565" i="48"/>
  <c r="K565" i="48"/>
  <c r="L565" i="48"/>
  <c r="M565" i="48"/>
  <c r="J566" i="48"/>
  <c r="K566" i="48"/>
  <c r="L566" i="48"/>
  <c r="M566" i="48"/>
  <c r="J567" i="48"/>
  <c r="K567" i="48"/>
  <c r="L567" i="48"/>
  <c r="M567" i="48"/>
  <c r="J568" i="48"/>
  <c r="K568" i="48"/>
  <c r="L568" i="48"/>
  <c r="M568" i="48"/>
  <c r="J569" i="48"/>
  <c r="K569" i="48"/>
  <c r="L569" i="48"/>
  <c r="M569" i="48"/>
  <c r="J570" i="48"/>
  <c r="K570" i="48"/>
  <c r="L570" i="48"/>
  <c r="M570" i="48"/>
  <c r="J571" i="48"/>
  <c r="K571" i="48"/>
  <c r="L571" i="48"/>
  <c r="M571" i="48"/>
  <c r="J572" i="48"/>
  <c r="K572" i="48"/>
  <c r="L572" i="48"/>
  <c r="M572" i="48"/>
  <c r="J573" i="48"/>
  <c r="K573" i="48"/>
  <c r="L573" i="48"/>
  <c r="M573" i="48"/>
  <c r="J574" i="48"/>
  <c r="K574" i="48"/>
  <c r="L574" i="48"/>
  <c r="M574" i="48"/>
  <c r="J575" i="48"/>
  <c r="K575" i="48"/>
  <c r="L575" i="48"/>
  <c r="M575" i="48"/>
  <c r="J576" i="48"/>
  <c r="K576" i="48"/>
  <c r="L576" i="48"/>
  <c r="M576" i="48"/>
  <c r="J577" i="48"/>
  <c r="K577" i="48"/>
  <c r="L577" i="48"/>
  <c r="M577" i="48"/>
  <c r="J578" i="48"/>
  <c r="K578" i="48"/>
  <c r="L578" i="48"/>
  <c r="M578" i="48"/>
  <c r="J580" i="48"/>
  <c r="K580" i="48"/>
  <c r="L580" i="48"/>
  <c r="M580" i="48"/>
  <c r="J581" i="48"/>
  <c r="K581" i="48"/>
  <c r="L581" i="48"/>
  <c r="M581" i="48"/>
  <c r="J582" i="48"/>
  <c r="K582" i="48"/>
  <c r="L582" i="48"/>
  <c r="M582" i="48"/>
  <c r="J583" i="48"/>
  <c r="K583" i="48"/>
  <c r="L583" i="48"/>
  <c r="M583" i="48"/>
  <c r="J584" i="48"/>
  <c r="K584" i="48"/>
  <c r="L584" i="48"/>
  <c r="M584" i="48"/>
  <c r="J585" i="48"/>
  <c r="K585" i="48"/>
  <c r="L585" i="48"/>
  <c r="M585" i="48"/>
  <c r="J586" i="48"/>
  <c r="K586" i="48"/>
  <c r="L586" i="48"/>
  <c r="M586" i="48"/>
  <c r="J587" i="48"/>
  <c r="K587" i="48"/>
  <c r="L587" i="48"/>
  <c r="M587" i="48"/>
  <c r="J588" i="48"/>
  <c r="K588" i="48"/>
  <c r="L588" i="48"/>
  <c r="M588" i="48"/>
  <c r="J589" i="48"/>
  <c r="K589" i="48"/>
  <c r="L589" i="48"/>
  <c r="M589" i="48"/>
  <c r="J590" i="48"/>
  <c r="K590" i="48"/>
  <c r="L590" i="48"/>
  <c r="M590" i="48"/>
  <c r="J591" i="48"/>
  <c r="K591" i="48"/>
  <c r="L591" i="48"/>
  <c r="M591" i="48"/>
  <c r="J592" i="48"/>
  <c r="K592" i="48"/>
  <c r="L592" i="48"/>
  <c r="M592" i="48"/>
  <c r="J593" i="48"/>
  <c r="K593" i="48"/>
  <c r="L593" i="48"/>
  <c r="M593" i="48"/>
  <c r="J594" i="48"/>
  <c r="K594" i="48"/>
  <c r="L594" i="48"/>
  <c r="M594" i="48"/>
  <c r="J595" i="48"/>
  <c r="K595" i="48"/>
  <c r="L595" i="48"/>
  <c r="M595" i="48"/>
  <c r="J596" i="48"/>
  <c r="K596" i="48"/>
  <c r="L596" i="48"/>
  <c r="M596" i="48"/>
  <c r="J597" i="48"/>
  <c r="K597" i="48"/>
  <c r="L597" i="48"/>
  <c r="M597" i="48"/>
  <c r="J598" i="48"/>
  <c r="K598" i="48"/>
  <c r="L598" i="48"/>
  <c r="M598" i="48"/>
  <c r="J599" i="48"/>
  <c r="K599" i="48"/>
  <c r="L599" i="48"/>
  <c r="M599" i="48"/>
  <c r="J600" i="48"/>
  <c r="K600" i="48"/>
  <c r="L600" i="48"/>
  <c r="M600" i="48"/>
  <c r="J601" i="48"/>
  <c r="K601" i="48"/>
  <c r="L601" i="48"/>
  <c r="M601" i="48"/>
  <c r="J602" i="48"/>
  <c r="K602" i="48"/>
  <c r="L602" i="48"/>
  <c r="M602" i="48"/>
  <c r="J603" i="48"/>
  <c r="K603" i="48"/>
  <c r="L603" i="48"/>
  <c r="M603" i="48"/>
  <c r="J604" i="48"/>
  <c r="K604" i="48"/>
  <c r="L604" i="48"/>
  <c r="M604" i="48"/>
  <c r="J605" i="48"/>
  <c r="K605" i="48"/>
  <c r="L605" i="48"/>
  <c r="M605" i="48"/>
  <c r="J607" i="48"/>
  <c r="K607" i="48"/>
  <c r="L607" i="48"/>
  <c r="M607" i="48"/>
  <c r="J608" i="48"/>
  <c r="K608" i="48"/>
  <c r="L608" i="48"/>
  <c r="M608" i="48"/>
  <c r="J609" i="48"/>
  <c r="K609" i="48"/>
  <c r="L609" i="48"/>
  <c r="M609" i="48"/>
  <c r="J610" i="48"/>
  <c r="K610" i="48"/>
  <c r="L610" i="48"/>
  <c r="M610" i="48"/>
  <c r="J611" i="48"/>
  <c r="K611" i="48"/>
  <c r="L611" i="48"/>
  <c r="M611" i="48"/>
  <c r="J612" i="48"/>
  <c r="K612" i="48"/>
  <c r="L612" i="48"/>
  <c r="M612" i="48"/>
  <c r="J613" i="48"/>
  <c r="K613" i="48"/>
  <c r="L613" i="48"/>
  <c r="M613" i="48"/>
  <c r="J614" i="48"/>
  <c r="K614" i="48"/>
  <c r="L614" i="48"/>
  <c r="M614" i="48"/>
  <c r="J615" i="48"/>
  <c r="K615" i="48"/>
  <c r="L615" i="48"/>
  <c r="M615" i="48"/>
  <c r="J616" i="48"/>
  <c r="K616" i="48"/>
  <c r="L616" i="48"/>
  <c r="M616" i="48"/>
  <c r="J617" i="48"/>
  <c r="K617" i="48"/>
  <c r="L617" i="48"/>
  <c r="M617" i="48"/>
  <c r="J618" i="48"/>
  <c r="K618" i="48"/>
  <c r="L618" i="48"/>
  <c r="M618" i="48"/>
  <c r="J619" i="48"/>
  <c r="K619" i="48"/>
  <c r="L619" i="48"/>
  <c r="M619" i="48"/>
  <c r="J620" i="48"/>
  <c r="K620" i="48"/>
  <c r="L620" i="48"/>
  <c r="M620" i="48"/>
  <c r="J621" i="48"/>
  <c r="K621" i="48"/>
  <c r="L621" i="48"/>
  <c r="M621" i="48"/>
  <c r="J622" i="48"/>
  <c r="K622" i="48"/>
  <c r="L622" i="48"/>
  <c r="M622" i="48"/>
  <c r="J623" i="48"/>
  <c r="K623" i="48"/>
  <c r="L623" i="48"/>
  <c r="M623" i="48"/>
  <c r="J624" i="48"/>
  <c r="K624" i="48"/>
  <c r="L624" i="48"/>
  <c r="M624" i="48"/>
  <c r="J625" i="48"/>
  <c r="K625" i="48"/>
  <c r="L625" i="48"/>
  <c r="M625" i="48"/>
  <c r="J626" i="48"/>
  <c r="K626" i="48"/>
  <c r="L626" i="48"/>
  <c r="M626" i="48"/>
  <c r="J627" i="48"/>
  <c r="K627" i="48"/>
  <c r="L627" i="48"/>
  <c r="M627" i="48"/>
  <c r="J628" i="48"/>
  <c r="K628" i="48"/>
  <c r="L628" i="48"/>
  <c r="M628" i="48"/>
  <c r="J629" i="48"/>
  <c r="K629" i="48"/>
  <c r="L629" i="48"/>
  <c r="M629" i="48"/>
  <c r="J630" i="48"/>
  <c r="K630" i="48"/>
  <c r="L630" i="48"/>
  <c r="M630" i="48"/>
  <c r="J632" i="48"/>
  <c r="K632" i="48"/>
  <c r="L632" i="48"/>
  <c r="M632" i="48"/>
  <c r="J633" i="48"/>
  <c r="K633" i="48"/>
  <c r="L633" i="48"/>
  <c r="M633" i="48"/>
  <c r="J634" i="48"/>
  <c r="K634" i="48"/>
  <c r="L634" i="48"/>
  <c r="M634" i="48"/>
  <c r="J635" i="48"/>
  <c r="K635" i="48"/>
  <c r="L635" i="48"/>
  <c r="M635" i="48"/>
  <c r="J636" i="48"/>
  <c r="K636" i="48"/>
  <c r="L636" i="48"/>
  <c r="M636" i="48"/>
  <c r="J637" i="48"/>
  <c r="K637" i="48"/>
  <c r="L637" i="48"/>
  <c r="M637" i="48"/>
  <c r="J638" i="48"/>
  <c r="K638" i="48"/>
  <c r="L638" i="48"/>
  <c r="M638" i="48"/>
  <c r="J639" i="48"/>
  <c r="K639" i="48"/>
  <c r="L639" i="48"/>
  <c r="M639" i="48"/>
  <c r="J640" i="48"/>
  <c r="K640" i="48"/>
  <c r="L640" i="48"/>
  <c r="M640" i="48"/>
  <c r="J641" i="48"/>
  <c r="K641" i="48"/>
  <c r="L641" i="48"/>
  <c r="M641" i="48"/>
  <c r="J642" i="48"/>
  <c r="K642" i="48"/>
  <c r="L642" i="48"/>
  <c r="M642" i="48"/>
  <c r="J643" i="48"/>
  <c r="K643" i="48"/>
  <c r="L643" i="48"/>
  <c r="M643" i="48"/>
  <c r="J644" i="48"/>
  <c r="K644" i="48"/>
  <c r="L644" i="48"/>
  <c r="M644" i="48"/>
  <c r="J645" i="48"/>
  <c r="K645" i="48"/>
  <c r="L645" i="48"/>
  <c r="M645" i="48"/>
  <c r="J646" i="48"/>
  <c r="K646" i="48"/>
  <c r="L646" i="48"/>
  <c r="M646" i="48"/>
  <c r="J647" i="48"/>
  <c r="K647" i="48"/>
  <c r="L647" i="48"/>
  <c r="M647" i="48"/>
  <c r="J648" i="48"/>
  <c r="K648" i="48"/>
  <c r="L648" i="48"/>
  <c r="M648" i="48"/>
  <c r="J649" i="48"/>
  <c r="K649" i="48"/>
  <c r="L649" i="48"/>
  <c r="M649" i="48"/>
  <c r="J650" i="48"/>
  <c r="K650" i="48"/>
  <c r="L650" i="48"/>
  <c r="M650" i="48"/>
  <c r="J651" i="48"/>
  <c r="K651" i="48"/>
  <c r="L651" i="48"/>
  <c r="M651" i="48"/>
  <c r="J652" i="48"/>
  <c r="K652" i="48"/>
  <c r="L652" i="48"/>
  <c r="M652" i="48"/>
  <c r="J653" i="48"/>
  <c r="K653" i="48"/>
  <c r="L653" i="48"/>
  <c r="M653" i="48"/>
  <c r="J654" i="48"/>
  <c r="K654" i="48"/>
  <c r="L654" i="48"/>
  <c r="M654" i="48"/>
  <c r="J655" i="48"/>
  <c r="K655" i="48"/>
  <c r="L655" i="48"/>
  <c r="M655" i="48"/>
  <c r="J657" i="48"/>
  <c r="K657" i="48"/>
  <c r="L657" i="48"/>
  <c r="M657" i="48"/>
  <c r="J658" i="48"/>
  <c r="K658" i="48"/>
  <c r="L658" i="48"/>
  <c r="M658" i="48"/>
  <c r="J659" i="48"/>
  <c r="K659" i="48"/>
  <c r="L659" i="48"/>
  <c r="M659" i="48"/>
  <c r="J660" i="48"/>
  <c r="K660" i="48"/>
  <c r="L660" i="48"/>
  <c r="M660" i="48"/>
  <c r="J661" i="48"/>
  <c r="K661" i="48"/>
  <c r="L661" i="48"/>
  <c r="M661" i="48"/>
  <c r="J662" i="48"/>
  <c r="K662" i="48"/>
  <c r="L662" i="48"/>
  <c r="M662" i="48"/>
  <c r="J663" i="48"/>
  <c r="K663" i="48"/>
  <c r="L663" i="48"/>
  <c r="M663" i="48"/>
  <c r="J664" i="48"/>
  <c r="K664" i="48"/>
  <c r="L664" i="48"/>
  <c r="M664" i="48"/>
  <c r="J665" i="48"/>
  <c r="K665" i="48"/>
  <c r="L665" i="48"/>
  <c r="M665" i="48"/>
  <c r="J666" i="48"/>
  <c r="K666" i="48"/>
  <c r="L666" i="48"/>
  <c r="M666" i="48"/>
  <c r="J667" i="48"/>
  <c r="K667" i="48"/>
  <c r="L667" i="48"/>
  <c r="M667" i="48"/>
  <c r="J668" i="48"/>
  <c r="K668" i="48"/>
  <c r="L668" i="48"/>
  <c r="M668" i="48"/>
  <c r="J669" i="48"/>
  <c r="K669" i="48"/>
  <c r="L669" i="48"/>
  <c r="M669" i="48"/>
  <c r="J670" i="48"/>
  <c r="K670" i="48"/>
  <c r="L670" i="48"/>
  <c r="M670" i="48"/>
  <c r="J671" i="48"/>
  <c r="K671" i="48"/>
  <c r="L671" i="48"/>
  <c r="M671" i="48"/>
  <c r="J672" i="48"/>
  <c r="K672" i="48"/>
  <c r="L672" i="48"/>
  <c r="M672" i="48"/>
  <c r="J673" i="48"/>
  <c r="K673" i="48"/>
  <c r="L673" i="48"/>
  <c r="M673" i="48"/>
  <c r="J674" i="48"/>
  <c r="K674" i="48"/>
  <c r="L674" i="48"/>
  <c r="M674" i="48"/>
  <c r="J675" i="48"/>
  <c r="K675" i="48"/>
  <c r="L675" i="48"/>
  <c r="M675" i="48"/>
  <c r="J676" i="48"/>
  <c r="K676" i="48"/>
  <c r="L676" i="48"/>
  <c r="M676" i="48"/>
  <c r="J677" i="48"/>
  <c r="K677" i="48"/>
  <c r="L677" i="48"/>
  <c r="M677" i="48"/>
  <c r="J678" i="48"/>
  <c r="K678" i="48"/>
  <c r="L678" i="48"/>
  <c r="M678" i="48"/>
  <c r="J679" i="48"/>
  <c r="K679" i="48"/>
  <c r="L679" i="48"/>
  <c r="M679" i="48"/>
  <c r="J680" i="48"/>
  <c r="K680" i="48"/>
  <c r="L680" i="48"/>
  <c r="M680" i="48"/>
  <c r="J682" i="48"/>
  <c r="K682" i="48"/>
  <c r="L682" i="48"/>
  <c r="M682" i="48"/>
  <c r="J683" i="48"/>
  <c r="K683" i="48"/>
  <c r="L683" i="48"/>
  <c r="M683" i="48"/>
  <c r="J684" i="48"/>
  <c r="K684" i="48"/>
  <c r="L684" i="48"/>
  <c r="M684" i="48"/>
  <c r="J685" i="48"/>
  <c r="K685" i="48"/>
  <c r="L685" i="48"/>
  <c r="M685" i="48"/>
  <c r="J686" i="48"/>
  <c r="K686" i="48"/>
  <c r="L686" i="48"/>
  <c r="M686" i="48"/>
  <c r="J687" i="48"/>
  <c r="K687" i="48"/>
  <c r="L687" i="48"/>
  <c r="M687" i="48"/>
  <c r="J688" i="48"/>
  <c r="K688" i="48"/>
  <c r="L688" i="48"/>
  <c r="M688" i="48"/>
  <c r="J689" i="48"/>
  <c r="K689" i="48"/>
  <c r="L689" i="48"/>
  <c r="M689" i="48"/>
  <c r="J690" i="48"/>
  <c r="K690" i="48"/>
  <c r="L690" i="48"/>
  <c r="M690" i="48"/>
  <c r="J691" i="48"/>
  <c r="K691" i="48"/>
  <c r="L691" i="48"/>
  <c r="M691" i="48"/>
  <c r="J692" i="48"/>
  <c r="K692" i="48"/>
  <c r="L692" i="48"/>
  <c r="M692" i="48"/>
  <c r="J693" i="48"/>
  <c r="K693" i="48"/>
  <c r="L693" i="48"/>
  <c r="M693" i="48"/>
  <c r="J694" i="48"/>
  <c r="K694" i="48"/>
  <c r="L694" i="48"/>
  <c r="M694" i="48"/>
  <c r="J695" i="48"/>
  <c r="K695" i="48"/>
  <c r="L695" i="48"/>
  <c r="M695" i="48"/>
  <c r="J696" i="48"/>
  <c r="K696" i="48"/>
  <c r="L696" i="48"/>
  <c r="M696" i="48"/>
  <c r="J697" i="48"/>
  <c r="K697" i="48"/>
  <c r="L697" i="48"/>
  <c r="M697" i="48"/>
  <c r="J698" i="48"/>
  <c r="K698" i="48"/>
  <c r="L698" i="48"/>
  <c r="M698" i="48"/>
  <c r="J699" i="48"/>
  <c r="K699" i="48"/>
  <c r="L699" i="48"/>
  <c r="M699" i="48"/>
  <c r="J700" i="48"/>
  <c r="K700" i="48"/>
  <c r="L700" i="48"/>
  <c r="M700" i="48"/>
  <c r="J701" i="48"/>
  <c r="K701" i="48"/>
  <c r="L701" i="48"/>
  <c r="M701" i="48"/>
  <c r="J702" i="48"/>
  <c r="K702" i="48"/>
  <c r="L702" i="48"/>
  <c r="M702" i="48"/>
  <c r="J703" i="48"/>
  <c r="K703" i="48"/>
  <c r="L703" i="48"/>
  <c r="M703" i="48"/>
  <c r="J704" i="48"/>
  <c r="K704" i="48"/>
  <c r="L704" i="48"/>
  <c r="M704" i="48"/>
  <c r="J705" i="48"/>
  <c r="K705" i="48"/>
  <c r="L705" i="48"/>
  <c r="M705" i="48"/>
  <c r="J707" i="48"/>
  <c r="K707" i="48"/>
  <c r="L707" i="48"/>
  <c r="M707" i="48"/>
  <c r="J708" i="48"/>
  <c r="K708" i="48"/>
  <c r="L708" i="48"/>
  <c r="M708" i="48"/>
  <c r="J709" i="48"/>
  <c r="K709" i="48"/>
  <c r="L709" i="48"/>
  <c r="M709" i="48"/>
  <c r="J710" i="48"/>
  <c r="K710" i="48"/>
  <c r="L710" i="48"/>
  <c r="M710" i="48"/>
  <c r="J711" i="48"/>
  <c r="K711" i="48"/>
  <c r="L711" i="48"/>
  <c r="M711" i="48"/>
  <c r="J712" i="48"/>
  <c r="K712" i="48"/>
  <c r="L712" i="48"/>
  <c r="M712" i="48"/>
  <c r="J713" i="48"/>
  <c r="K713" i="48"/>
  <c r="L713" i="48"/>
  <c r="M713" i="48"/>
  <c r="J714" i="48"/>
  <c r="K714" i="48"/>
  <c r="L714" i="48"/>
  <c r="M714" i="48"/>
  <c r="J715" i="48"/>
  <c r="K715" i="48"/>
  <c r="L715" i="48"/>
  <c r="M715" i="48"/>
  <c r="J716" i="48"/>
  <c r="K716" i="48"/>
  <c r="L716" i="48"/>
  <c r="M716" i="48"/>
  <c r="J717" i="48"/>
  <c r="K717" i="48"/>
  <c r="L717" i="48"/>
  <c r="M717" i="48"/>
  <c r="J718" i="48"/>
  <c r="K718" i="48"/>
  <c r="L718" i="48"/>
  <c r="M718" i="48"/>
  <c r="J719" i="48"/>
  <c r="K719" i="48"/>
  <c r="L719" i="48"/>
  <c r="M719" i="48"/>
  <c r="J720" i="48"/>
  <c r="K720" i="48"/>
  <c r="L720" i="48"/>
  <c r="M720" i="48"/>
  <c r="J721" i="48"/>
  <c r="K721" i="48"/>
  <c r="L721" i="48"/>
  <c r="M721" i="48"/>
  <c r="J722" i="48"/>
  <c r="K722" i="48"/>
  <c r="L722" i="48"/>
  <c r="M722" i="48"/>
  <c r="J723" i="48"/>
  <c r="K723" i="48"/>
  <c r="L723" i="48"/>
  <c r="M723" i="48"/>
  <c r="J724" i="48"/>
  <c r="K724" i="48"/>
  <c r="L724" i="48"/>
  <c r="M724" i="48"/>
  <c r="J725" i="48"/>
  <c r="K725" i="48"/>
  <c r="L725" i="48"/>
  <c r="M725" i="48"/>
  <c r="J726" i="48"/>
  <c r="K726" i="48"/>
  <c r="L726" i="48"/>
  <c r="M726" i="48"/>
  <c r="J727" i="48"/>
  <c r="K727" i="48"/>
  <c r="L727" i="48"/>
  <c r="M727" i="48"/>
  <c r="J728" i="48"/>
  <c r="K728" i="48"/>
  <c r="L728" i="48"/>
  <c r="M728" i="48"/>
  <c r="J729" i="48"/>
  <c r="K729" i="48"/>
  <c r="L729" i="48"/>
  <c r="M729" i="48"/>
  <c r="J730" i="48"/>
  <c r="K730" i="48"/>
  <c r="L730" i="48"/>
  <c r="M730" i="48"/>
  <c r="J732" i="48"/>
  <c r="K732" i="48"/>
  <c r="L732" i="48"/>
  <c r="M732" i="48"/>
  <c r="J733" i="48"/>
  <c r="K733" i="48"/>
  <c r="L733" i="48"/>
  <c r="M733" i="48"/>
  <c r="J734" i="48"/>
  <c r="K734" i="48"/>
  <c r="L734" i="48"/>
  <c r="M734" i="48"/>
  <c r="J735" i="48"/>
  <c r="K735" i="48"/>
  <c r="L735" i="48"/>
  <c r="M735" i="48"/>
  <c r="J736" i="48"/>
  <c r="K736" i="48"/>
  <c r="L736" i="48"/>
  <c r="M736" i="48"/>
  <c r="J737" i="48"/>
  <c r="K737" i="48"/>
  <c r="L737" i="48"/>
  <c r="M737" i="48"/>
  <c r="J738" i="48"/>
  <c r="K738" i="48"/>
  <c r="L738" i="48"/>
  <c r="M738" i="48"/>
  <c r="J739" i="48"/>
  <c r="K739" i="48"/>
  <c r="L739" i="48"/>
  <c r="M739" i="48"/>
  <c r="J740" i="48"/>
  <c r="K740" i="48"/>
  <c r="L740" i="48"/>
  <c r="M740" i="48"/>
  <c r="J741" i="48"/>
  <c r="K741" i="48"/>
  <c r="L741" i="48"/>
  <c r="M741" i="48"/>
  <c r="J742" i="48"/>
  <c r="K742" i="48"/>
  <c r="L742" i="48"/>
  <c r="M742" i="48"/>
  <c r="J743" i="48"/>
  <c r="K743" i="48"/>
  <c r="L743" i="48"/>
  <c r="M743" i="48"/>
  <c r="J744" i="48"/>
  <c r="K744" i="48"/>
  <c r="L744" i="48"/>
  <c r="M744" i="48"/>
  <c r="J745" i="48"/>
  <c r="K745" i="48"/>
  <c r="L745" i="48"/>
  <c r="M745" i="48"/>
  <c r="J746" i="48"/>
  <c r="K746" i="48"/>
  <c r="L746" i="48"/>
  <c r="M746" i="48"/>
  <c r="J747" i="48"/>
  <c r="K747" i="48"/>
  <c r="L747" i="48"/>
  <c r="M747" i="48"/>
  <c r="J748" i="48"/>
  <c r="K748" i="48"/>
  <c r="L748" i="48"/>
  <c r="M748" i="48"/>
  <c r="J749" i="48"/>
  <c r="K749" i="48"/>
  <c r="L749" i="48"/>
  <c r="M749" i="48"/>
  <c r="J750" i="48"/>
  <c r="K750" i="48"/>
  <c r="L750" i="48"/>
  <c r="M750" i="48"/>
  <c r="J751" i="48"/>
  <c r="K751" i="48"/>
  <c r="L751" i="48"/>
  <c r="M751" i="48"/>
  <c r="J752" i="48"/>
  <c r="K752" i="48"/>
  <c r="L752" i="48"/>
  <c r="M752" i="48"/>
  <c r="J753" i="48"/>
  <c r="K753" i="48"/>
  <c r="L753" i="48"/>
  <c r="M753" i="48"/>
  <c r="J754" i="48"/>
  <c r="K754" i="48"/>
  <c r="L754" i="48"/>
  <c r="M754" i="48"/>
  <c r="J755" i="48"/>
  <c r="K755" i="48"/>
  <c r="L755" i="48"/>
  <c r="M755" i="48"/>
  <c r="J757" i="48"/>
  <c r="K757" i="48"/>
  <c r="L757" i="48"/>
  <c r="M757" i="48"/>
  <c r="J758" i="48"/>
  <c r="K758" i="48"/>
  <c r="L758" i="48"/>
  <c r="M758" i="48"/>
  <c r="J759" i="48"/>
  <c r="K759" i="48"/>
  <c r="L759" i="48"/>
  <c r="M759" i="48"/>
  <c r="J760" i="48"/>
  <c r="K760" i="48"/>
  <c r="L760" i="48"/>
  <c r="M760" i="48"/>
  <c r="J761" i="48"/>
  <c r="K761" i="48"/>
  <c r="L761" i="48"/>
  <c r="M761" i="48"/>
  <c r="J762" i="48"/>
  <c r="K762" i="48"/>
  <c r="L762" i="48"/>
  <c r="M762" i="48"/>
  <c r="J763" i="48"/>
  <c r="K763" i="48"/>
  <c r="L763" i="48"/>
  <c r="M763" i="48"/>
  <c r="J764" i="48"/>
  <c r="K764" i="48"/>
  <c r="L764" i="48"/>
  <c r="M764" i="48"/>
  <c r="J765" i="48"/>
  <c r="K765" i="48"/>
  <c r="L765" i="48"/>
  <c r="M765" i="48"/>
  <c r="J766" i="48"/>
  <c r="K766" i="48"/>
  <c r="L766" i="48"/>
  <c r="M766" i="48"/>
  <c r="J767" i="48"/>
  <c r="K767" i="48"/>
  <c r="L767" i="48"/>
  <c r="M767" i="48"/>
  <c r="J768" i="48"/>
  <c r="K768" i="48"/>
  <c r="L768" i="48"/>
  <c r="M768" i="48"/>
  <c r="J769" i="48"/>
  <c r="K769" i="48"/>
  <c r="L769" i="48"/>
  <c r="M769" i="48"/>
  <c r="J770" i="48"/>
  <c r="K770" i="48"/>
  <c r="L770" i="48"/>
  <c r="M770" i="48"/>
  <c r="J771" i="48"/>
  <c r="K771" i="48"/>
  <c r="L771" i="48"/>
  <c r="M771" i="48"/>
  <c r="J772" i="48"/>
  <c r="K772" i="48"/>
  <c r="L772" i="48"/>
  <c r="M772" i="48"/>
  <c r="J773" i="48"/>
  <c r="K773" i="48"/>
  <c r="L773" i="48"/>
  <c r="M773" i="48"/>
  <c r="J774" i="48"/>
  <c r="K774" i="48"/>
  <c r="L774" i="48"/>
  <c r="M774" i="48"/>
  <c r="J775" i="48"/>
  <c r="K775" i="48"/>
  <c r="L775" i="48"/>
  <c r="M775" i="48"/>
  <c r="J776" i="48"/>
  <c r="K776" i="48"/>
  <c r="L776" i="48"/>
  <c r="M776" i="48"/>
  <c r="J777" i="48"/>
  <c r="K777" i="48"/>
  <c r="L777" i="48"/>
  <c r="M777" i="48"/>
  <c r="J778" i="48"/>
  <c r="K778" i="48"/>
  <c r="L778" i="48"/>
  <c r="M778" i="48"/>
  <c r="J779" i="48"/>
  <c r="K779" i="48"/>
  <c r="L779" i="48"/>
  <c r="M779" i="48"/>
  <c r="J780" i="48"/>
  <c r="K780" i="48"/>
  <c r="L780" i="48"/>
  <c r="M780" i="48"/>
  <c r="J782" i="48"/>
  <c r="K782" i="48"/>
  <c r="L782" i="48"/>
  <c r="M782" i="48"/>
  <c r="J783" i="48"/>
  <c r="K783" i="48"/>
  <c r="L783" i="48"/>
  <c r="M783" i="48"/>
  <c r="J784" i="48"/>
  <c r="K784" i="48"/>
  <c r="L784" i="48"/>
  <c r="M784" i="48"/>
  <c r="J785" i="48"/>
  <c r="K785" i="48"/>
  <c r="L785" i="48"/>
  <c r="M785" i="48"/>
  <c r="J786" i="48"/>
  <c r="K786" i="48"/>
  <c r="L786" i="48"/>
  <c r="M786" i="48"/>
  <c r="J787" i="48"/>
  <c r="K787" i="48"/>
  <c r="L787" i="48"/>
  <c r="M787" i="48"/>
  <c r="J788" i="48"/>
  <c r="K788" i="48"/>
  <c r="L788" i="48"/>
  <c r="M788" i="48"/>
  <c r="J789" i="48"/>
  <c r="K789" i="48"/>
  <c r="L789" i="48"/>
  <c r="M789" i="48"/>
  <c r="J790" i="48"/>
  <c r="K790" i="48"/>
  <c r="L790" i="48"/>
  <c r="M790" i="48"/>
  <c r="J791" i="48"/>
  <c r="K791" i="48"/>
  <c r="L791" i="48"/>
  <c r="M791" i="48"/>
  <c r="J792" i="48"/>
  <c r="K792" i="48"/>
  <c r="L792" i="48"/>
  <c r="M792" i="48"/>
  <c r="J793" i="48"/>
  <c r="K793" i="48"/>
  <c r="L793" i="48"/>
  <c r="M793" i="48"/>
  <c r="J794" i="48"/>
  <c r="K794" i="48"/>
  <c r="L794" i="48"/>
  <c r="M794" i="48"/>
  <c r="J795" i="48"/>
  <c r="K795" i="48"/>
  <c r="L795" i="48"/>
  <c r="M795" i="48"/>
  <c r="J796" i="48"/>
  <c r="K796" i="48"/>
  <c r="L796" i="48"/>
  <c r="M796" i="48"/>
  <c r="J797" i="48"/>
  <c r="K797" i="48"/>
  <c r="L797" i="48"/>
  <c r="M797" i="48"/>
  <c r="J798" i="48"/>
  <c r="K798" i="48"/>
  <c r="L798" i="48"/>
  <c r="M798" i="48"/>
  <c r="J799" i="48"/>
  <c r="K799" i="48"/>
  <c r="L799" i="48"/>
  <c r="M799" i="48"/>
  <c r="J800" i="48"/>
  <c r="K800" i="48"/>
  <c r="L800" i="48"/>
  <c r="M800" i="48"/>
  <c r="J801" i="48"/>
  <c r="K801" i="48"/>
  <c r="L801" i="48"/>
  <c r="M801" i="48"/>
  <c r="J802" i="48"/>
  <c r="K802" i="48"/>
  <c r="L802" i="48"/>
  <c r="M802" i="48"/>
  <c r="J803" i="48"/>
  <c r="K803" i="48"/>
  <c r="L803" i="48"/>
  <c r="M803" i="48"/>
  <c r="J804" i="48"/>
  <c r="K804" i="48"/>
  <c r="L804" i="48"/>
  <c r="M804" i="48"/>
  <c r="J805" i="48"/>
  <c r="K805" i="48"/>
  <c r="L805" i="48"/>
  <c r="M805" i="48"/>
  <c r="J807" i="48"/>
  <c r="K807" i="48"/>
  <c r="L807" i="48"/>
  <c r="M807" i="48"/>
  <c r="J808" i="48"/>
  <c r="K808" i="48"/>
  <c r="L808" i="48"/>
  <c r="M808" i="48"/>
  <c r="J809" i="48"/>
  <c r="K809" i="48"/>
  <c r="L809" i="48"/>
  <c r="M809" i="48"/>
  <c r="J810" i="48"/>
  <c r="K810" i="48"/>
  <c r="L810" i="48"/>
  <c r="M810" i="48"/>
  <c r="J811" i="48"/>
  <c r="K811" i="48"/>
  <c r="L811" i="48"/>
  <c r="M811" i="48"/>
  <c r="J812" i="48"/>
  <c r="K812" i="48"/>
  <c r="L812" i="48"/>
  <c r="M812" i="48"/>
  <c r="J813" i="48"/>
  <c r="K813" i="48"/>
  <c r="L813" i="48"/>
  <c r="M813" i="48"/>
  <c r="J814" i="48"/>
  <c r="K814" i="48"/>
  <c r="L814" i="48"/>
  <c r="M814" i="48"/>
  <c r="J815" i="48"/>
  <c r="K815" i="48"/>
  <c r="L815" i="48"/>
  <c r="M815" i="48"/>
  <c r="J816" i="48"/>
  <c r="K816" i="48"/>
  <c r="L816" i="48"/>
  <c r="M816" i="48"/>
  <c r="J817" i="48"/>
  <c r="K817" i="48"/>
  <c r="L817" i="48"/>
  <c r="M817" i="48"/>
  <c r="J818" i="48"/>
  <c r="K818" i="48"/>
  <c r="L818" i="48"/>
  <c r="M818" i="48"/>
  <c r="J819" i="48"/>
  <c r="K819" i="48"/>
  <c r="L819" i="48"/>
  <c r="M819" i="48"/>
  <c r="J820" i="48"/>
  <c r="K820" i="48"/>
  <c r="L820" i="48"/>
  <c r="M820" i="48"/>
  <c r="J821" i="48"/>
  <c r="K821" i="48"/>
  <c r="L821" i="48"/>
  <c r="M821" i="48"/>
  <c r="J822" i="48"/>
  <c r="K822" i="48"/>
  <c r="L822" i="48"/>
  <c r="M822" i="48"/>
  <c r="J823" i="48"/>
  <c r="K823" i="48"/>
  <c r="L823" i="48"/>
  <c r="M823" i="48"/>
  <c r="J824" i="48"/>
  <c r="K824" i="48"/>
  <c r="L824" i="48"/>
  <c r="M824" i="48"/>
  <c r="J825" i="48"/>
  <c r="K825" i="48"/>
  <c r="L825" i="48"/>
  <c r="M825" i="48"/>
  <c r="J826" i="48"/>
  <c r="K826" i="48"/>
  <c r="L826" i="48"/>
  <c r="M826" i="48"/>
  <c r="J827" i="48"/>
  <c r="K827" i="48"/>
  <c r="L827" i="48"/>
  <c r="M827" i="48"/>
  <c r="J828" i="48"/>
  <c r="K828" i="48"/>
  <c r="L828" i="48"/>
  <c r="M828" i="48"/>
  <c r="J829" i="48"/>
  <c r="K829" i="48"/>
  <c r="L829" i="48"/>
  <c r="M829" i="48"/>
  <c r="J830" i="48"/>
  <c r="K830" i="48"/>
  <c r="L830" i="48"/>
  <c r="M830" i="48"/>
  <c r="J832" i="48"/>
  <c r="K832" i="48"/>
  <c r="L832" i="48"/>
  <c r="M832" i="48"/>
  <c r="J833" i="48"/>
  <c r="K833" i="48"/>
  <c r="L833" i="48"/>
  <c r="M833" i="48"/>
  <c r="J834" i="48"/>
  <c r="K834" i="48"/>
  <c r="L834" i="48"/>
  <c r="M834" i="48"/>
  <c r="J835" i="48"/>
  <c r="K835" i="48"/>
  <c r="L835" i="48"/>
  <c r="M835" i="48"/>
  <c r="J836" i="48"/>
  <c r="K836" i="48"/>
  <c r="L836" i="48"/>
  <c r="M836" i="48"/>
  <c r="J837" i="48"/>
  <c r="K837" i="48"/>
  <c r="L837" i="48"/>
  <c r="M837" i="48"/>
  <c r="J838" i="48"/>
  <c r="K838" i="48"/>
  <c r="L838" i="48"/>
  <c r="M838" i="48"/>
  <c r="M14" i="48"/>
  <c r="L14" i="48"/>
  <c r="K14" i="48"/>
  <c r="J14" i="48"/>
  <c r="B315" i="41" l="1"/>
  <c r="D219" i="41"/>
  <c r="B220" i="41"/>
  <c r="F314" i="41"/>
  <c r="C315" i="41"/>
  <c r="F313" i="41"/>
  <c r="D218" i="41"/>
  <c r="C220" i="41"/>
  <c r="C174" i="41"/>
  <c r="F173" i="41"/>
  <c r="F172" i="41"/>
  <c r="B164" i="41"/>
  <c r="C164" i="41"/>
  <c r="F161" i="41"/>
  <c r="F171" i="41"/>
  <c r="F160" i="41"/>
  <c r="F162" i="41"/>
  <c r="F163" i="41"/>
  <c r="C104" i="41"/>
  <c r="E74" i="44"/>
  <c r="E73" i="44"/>
  <c r="C74" i="44"/>
  <c r="C73" i="44"/>
  <c r="E71" i="44"/>
  <c r="E70" i="44"/>
  <c r="C71" i="44"/>
  <c r="C70" i="44"/>
  <c r="E68" i="44"/>
  <c r="E67" i="44"/>
  <c r="C68" i="44"/>
  <c r="C67" i="44"/>
  <c r="E65" i="44"/>
  <c r="E64" i="44"/>
  <c r="C65" i="44"/>
  <c r="C64" i="44"/>
  <c r="E62" i="44"/>
  <c r="E61" i="44"/>
  <c r="C62" i="44"/>
  <c r="C61" i="44"/>
  <c r="E59" i="44"/>
  <c r="E58" i="44"/>
  <c r="C59" i="44"/>
  <c r="C58" i="44"/>
  <c r="E56" i="44"/>
  <c r="E55" i="44"/>
  <c r="C56" i="44"/>
  <c r="C55" i="44"/>
  <c r="E52" i="44"/>
  <c r="E53" i="44"/>
  <c r="C53" i="44"/>
  <c r="C52" i="44"/>
  <c r="E50" i="44"/>
  <c r="E49" i="44"/>
  <c r="C50" i="44"/>
  <c r="C49" i="44"/>
  <c r="D220" i="41" l="1"/>
  <c r="F315" i="41"/>
  <c r="F164" i="41"/>
  <c r="B174" i="41"/>
  <c r="F174" i="41" s="1"/>
  <c r="E47" i="44"/>
  <c r="E46" i="44"/>
  <c r="C47" i="44"/>
  <c r="C46" i="44"/>
  <c r="E44" i="44"/>
  <c r="E43" i="44"/>
  <c r="C44" i="44"/>
  <c r="C43" i="44"/>
  <c r="E41" i="44"/>
  <c r="E40" i="44"/>
  <c r="C41" i="44"/>
  <c r="C40" i="44"/>
  <c r="E37" i="44"/>
  <c r="E38" i="44"/>
  <c r="C38" i="44"/>
  <c r="C37" i="44"/>
  <c r="C20" i="44"/>
  <c r="E23" i="44"/>
  <c r="E22" i="44"/>
  <c r="C23" i="44"/>
  <c r="C22" i="44"/>
  <c r="E20" i="44"/>
  <c r="E19" i="44"/>
  <c r="C19" i="44"/>
  <c r="E17" i="44"/>
  <c r="C17" i="44"/>
  <c r="E16" i="44"/>
  <c r="C16" i="44"/>
  <c r="E13" i="44"/>
  <c r="E14" i="44"/>
  <c r="C14" i="44"/>
  <c r="C13" i="44"/>
  <c r="M211" i="43" l="1"/>
  <c r="L211" i="43"/>
  <c r="K211" i="43"/>
  <c r="J211" i="43"/>
  <c r="M210" i="43"/>
  <c r="L210" i="43"/>
  <c r="K210" i="43"/>
  <c r="J210" i="43"/>
  <c r="M209" i="43"/>
  <c r="L209" i="43"/>
  <c r="K209" i="43"/>
  <c r="J209" i="43"/>
  <c r="M208" i="43"/>
  <c r="L208" i="43"/>
  <c r="K208" i="43"/>
  <c r="J208" i="43"/>
  <c r="M207" i="43"/>
  <c r="L207" i="43"/>
  <c r="K207" i="43"/>
  <c r="J207" i="43"/>
  <c r="M206" i="43"/>
  <c r="L206" i="43"/>
  <c r="K206" i="43"/>
  <c r="J206" i="43"/>
  <c r="M205" i="43"/>
  <c r="L205" i="43"/>
  <c r="K205" i="43"/>
  <c r="J205" i="43"/>
  <c r="M204" i="43"/>
  <c r="L204" i="43"/>
  <c r="K204" i="43"/>
  <c r="J204" i="43"/>
  <c r="M203" i="43"/>
  <c r="L203" i="43"/>
  <c r="K203" i="43"/>
  <c r="J203" i="43"/>
  <c r="M202" i="43"/>
  <c r="L202" i="43"/>
  <c r="K202" i="43"/>
  <c r="J202" i="43"/>
  <c r="M201" i="43"/>
  <c r="L201" i="43"/>
  <c r="K201" i="43"/>
  <c r="J201" i="43"/>
  <c r="M200" i="43"/>
  <c r="L200" i="43"/>
  <c r="K200" i="43"/>
  <c r="J200" i="43"/>
  <c r="M199" i="43"/>
  <c r="L199" i="43"/>
  <c r="K199" i="43"/>
  <c r="J199" i="43"/>
  <c r="M198" i="43"/>
  <c r="L198" i="43"/>
  <c r="K198" i="43"/>
  <c r="J198" i="43"/>
  <c r="M197" i="43"/>
  <c r="L197" i="43"/>
  <c r="K197" i="43"/>
  <c r="J197" i="43"/>
  <c r="M196" i="43"/>
  <c r="L196" i="43"/>
  <c r="K196" i="43"/>
  <c r="J196" i="43"/>
  <c r="M195" i="43"/>
  <c r="L195" i="43"/>
  <c r="K195" i="43"/>
  <c r="J195" i="43"/>
  <c r="M194" i="43"/>
  <c r="L194" i="43"/>
  <c r="K194" i="43"/>
  <c r="J194" i="43"/>
  <c r="M193" i="43"/>
  <c r="L193" i="43"/>
  <c r="K193" i="43"/>
  <c r="J193" i="43"/>
  <c r="M192" i="43"/>
  <c r="L192" i="43"/>
  <c r="K192" i="43"/>
  <c r="J192" i="43"/>
  <c r="M191" i="43"/>
  <c r="L191" i="43"/>
  <c r="K191" i="43"/>
  <c r="J191" i="43"/>
  <c r="M190" i="43"/>
  <c r="L190" i="43"/>
  <c r="K190" i="43"/>
  <c r="J190" i="43"/>
  <c r="M189" i="43"/>
  <c r="L189" i="43"/>
  <c r="K189" i="43"/>
  <c r="J189" i="43"/>
  <c r="M188" i="43"/>
  <c r="L188" i="43"/>
  <c r="K188" i="43"/>
  <c r="J188" i="43"/>
  <c r="M187" i="43"/>
  <c r="L187" i="43"/>
  <c r="K187" i="43"/>
  <c r="J187" i="43"/>
  <c r="M186" i="43"/>
  <c r="L186" i="43"/>
  <c r="K186" i="43"/>
  <c r="J186" i="43"/>
  <c r="M185" i="43"/>
  <c r="L185" i="43"/>
  <c r="K185" i="43"/>
  <c r="J185" i="43"/>
  <c r="M184" i="43"/>
  <c r="L184" i="43"/>
  <c r="K184" i="43"/>
  <c r="J184" i="43"/>
  <c r="M183" i="43"/>
  <c r="L183" i="43"/>
  <c r="K183" i="43"/>
  <c r="J183" i="43"/>
  <c r="M182" i="43"/>
  <c r="L182" i="43"/>
  <c r="K182" i="43"/>
  <c r="J182" i="43"/>
  <c r="M181" i="43"/>
  <c r="L181" i="43"/>
  <c r="K181" i="43"/>
  <c r="J181" i="43"/>
  <c r="M180" i="43"/>
  <c r="L180" i="43"/>
  <c r="K180" i="43"/>
  <c r="J180" i="43"/>
  <c r="M179" i="43"/>
  <c r="L179" i="43"/>
  <c r="K179" i="43"/>
  <c r="J179" i="43"/>
  <c r="M178" i="43"/>
  <c r="L178" i="43"/>
  <c r="K178" i="43"/>
  <c r="J178" i="43"/>
  <c r="M177" i="43"/>
  <c r="L177" i="43"/>
  <c r="K177" i="43"/>
  <c r="J177" i="43"/>
  <c r="M176" i="43"/>
  <c r="L176" i="43"/>
  <c r="K176" i="43"/>
  <c r="J176" i="43"/>
  <c r="M175" i="43"/>
  <c r="L175" i="43"/>
  <c r="K175" i="43"/>
  <c r="J175" i="43"/>
  <c r="M174" i="43"/>
  <c r="L174" i="43"/>
  <c r="K174" i="43"/>
  <c r="J174" i="43"/>
  <c r="M173" i="43"/>
  <c r="L173" i="43"/>
  <c r="K173" i="43"/>
  <c r="J173" i="43"/>
  <c r="M172" i="43"/>
  <c r="L172" i="43"/>
  <c r="K172" i="43"/>
  <c r="J172" i="43"/>
  <c r="M171" i="43"/>
  <c r="L171" i="43"/>
  <c r="K171" i="43"/>
  <c r="J171" i="43"/>
  <c r="M170" i="43"/>
  <c r="L170" i="43"/>
  <c r="K170" i="43"/>
  <c r="J170" i="43"/>
  <c r="M169" i="43"/>
  <c r="L169" i="43"/>
  <c r="K169" i="43"/>
  <c r="J169" i="43"/>
  <c r="M168" i="43"/>
  <c r="L168" i="43"/>
  <c r="K168" i="43"/>
  <c r="J168" i="43"/>
  <c r="M167" i="43"/>
  <c r="L167" i="43"/>
  <c r="K167" i="43"/>
  <c r="J167" i="43"/>
  <c r="M166" i="43"/>
  <c r="L166" i="43"/>
  <c r="K166" i="43"/>
  <c r="J166" i="43"/>
  <c r="M165" i="43"/>
  <c r="L165" i="43"/>
  <c r="K165" i="43"/>
  <c r="J165" i="43"/>
  <c r="M164" i="43"/>
  <c r="L164" i="43"/>
  <c r="K164" i="43"/>
  <c r="J164" i="43"/>
  <c r="M163" i="43"/>
  <c r="L163" i="43"/>
  <c r="K163" i="43"/>
  <c r="J163" i="43"/>
  <c r="M162" i="43"/>
  <c r="L162" i="43"/>
  <c r="K162" i="43"/>
  <c r="J162" i="43"/>
  <c r="M161" i="43"/>
  <c r="L161" i="43"/>
  <c r="K161" i="43"/>
  <c r="J161" i="43"/>
  <c r="M160" i="43"/>
  <c r="L160" i="43"/>
  <c r="K160" i="43"/>
  <c r="J160" i="43"/>
  <c r="M159" i="43"/>
  <c r="L159" i="43"/>
  <c r="K159" i="43"/>
  <c r="J159" i="43"/>
  <c r="M158" i="43"/>
  <c r="L158" i="43"/>
  <c r="K158" i="43"/>
  <c r="J158" i="43"/>
  <c r="M157" i="43"/>
  <c r="L157" i="43"/>
  <c r="K157" i="43"/>
  <c r="J157" i="43"/>
  <c r="M156" i="43"/>
  <c r="L156" i="43"/>
  <c r="K156" i="43"/>
  <c r="J156" i="43"/>
  <c r="M155" i="43"/>
  <c r="L155" i="43"/>
  <c r="K155" i="43"/>
  <c r="J155" i="43"/>
  <c r="M154" i="43"/>
  <c r="L154" i="43"/>
  <c r="K154" i="43"/>
  <c r="J154" i="43"/>
  <c r="M153" i="43"/>
  <c r="L153" i="43"/>
  <c r="K153" i="43"/>
  <c r="J153" i="43"/>
  <c r="M152" i="43"/>
  <c r="L152" i="43"/>
  <c r="K152" i="43"/>
  <c r="J152" i="43"/>
  <c r="M151" i="43"/>
  <c r="L151" i="43"/>
  <c r="K151" i="43"/>
  <c r="J151" i="43"/>
  <c r="M150" i="43"/>
  <c r="L150" i="43"/>
  <c r="K150" i="43"/>
  <c r="J150" i="43"/>
  <c r="M149" i="43"/>
  <c r="L149" i="43"/>
  <c r="K149" i="43"/>
  <c r="J149" i="43"/>
  <c r="M148" i="43"/>
  <c r="L148" i="43"/>
  <c r="K148" i="43"/>
  <c r="J148" i="43"/>
  <c r="M147" i="43"/>
  <c r="L147" i="43"/>
  <c r="K147" i="43"/>
  <c r="J147" i="43"/>
  <c r="M146" i="43"/>
  <c r="L146" i="43"/>
  <c r="K146" i="43"/>
  <c r="J146" i="43"/>
  <c r="M145" i="43"/>
  <c r="L145" i="43"/>
  <c r="K145" i="43"/>
  <c r="J145" i="43"/>
  <c r="M144" i="43"/>
  <c r="L144" i="43"/>
  <c r="K144" i="43"/>
  <c r="J144" i="43"/>
  <c r="M143" i="43"/>
  <c r="L143" i="43"/>
  <c r="K143" i="43"/>
  <c r="J143" i="43"/>
  <c r="M142" i="43"/>
  <c r="L142" i="43"/>
  <c r="K142" i="43"/>
  <c r="J142" i="43"/>
  <c r="M141" i="43"/>
  <c r="L141" i="43"/>
  <c r="K141" i="43"/>
  <c r="J141" i="43"/>
  <c r="M140" i="43"/>
  <c r="L140" i="43"/>
  <c r="K140" i="43"/>
  <c r="J140" i="43"/>
  <c r="M139" i="43"/>
  <c r="L139" i="43"/>
  <c r="K139" i="43"/>
  <c r="J139" i="43"/>
  <c r="M138" i="43"/>
  <c r="L138" i="43"/>
  <c r="K138" i="43"/>
  <c r="J138" i="43"/>
  <c r="M137" i="43"/>
  <c r="L137" i="43"/>
  <c r="K137" i="43"/>
  <c r="J137" i="43"/>
  <c r="M136" i="43"/>
  <c r="L136" i="43"/>
  <c r="K136" i="43"/>
  <c r="J136" i="43"/>
  <c r="M135" i="43"/>
  <c r="L135" i="43"/>
  <c r="K135" i="43"/>
  <c r="J135" i="43"/>
  <c r="M134" i="43"/>
  <c r="L134" i="43"/>
  <c r="K134" i="43"/>
  <c r="J134" i="43"/>
  <c r="M133" i="43"/>
  <c r="L133" i="43"/>
  <c r="K133" i="43"/>
  <c r="J133" i="43"/>
  <c r="M132" i="43"/>
  <c r="L132" i="43"/>
  <c r="K132" i="43"/>
  <c r="J132" i="43"/>
  <c r="M131" i="43"/>
  <c r="L131" i="43"/>
  <c r="K131" i="43"/>
  <c r="J131" i="43"/>
  <c r="M130" i="43"/>
  <c r="L130" i="43"/>
  <c r="K130" i="43"/>
  <c r="J130" i="43"/>
  <c r="M129" i="43"/>
  <c r="L129" i="43"/>
  <c r="K129" i="43"/>
  <c r="J129" i="43"/>
  <c r="M128" i="43"/>
  <c r="L128" i="43"/>
  <c r="K128" i="43"/>
  <c r="J128" i="43"/>
  <c r="M127" i="43"/>
  <c r="L127" i="43"/>
  <c r="K127" i="43"/>
  <c r="J127" i="43"/>
  <c r="M126" i="43"/>
  <c r="L126" i="43"/>
  <c r="K126" i="43"/>
  <c r="J126" i="43"/>
  <c r="M125" i="43"/>
  <c r="L125" i="43"/>
  <c r="K125" i="43"/>
  <c r="J125" i="43"/>
  <c r="M124" i="43"/>
  <c r="L124" i="43"/>
  <c r="K124" i="43"/>
  <c r="J124" i="43"/>
  <c r="M123" i="43"/>
  <c r="L123" i="43"/>
  <c r="K123" i="43"/>
  <c r="J123" i="43"/>
  <c r="M122" i="43"/>
  <c r="L122" i="43"/>
  <c r="K122" i="43"/>
  <c r="J122" i="43"/>
  <c r="M121" i="43"/>
  <c r="L121" i="43"/>
  <c r="K121" i="43"/>
  <c r="J121" i="43"/>
  <c r="M120" i="43"/>
  <c r="L120" i="43"/>
  <c r="K120" i="43"/>
  <c r="J120" i="43"/>
  <c r="M119" i="43"/>
  <c r="L119" i="43"/>
  <c r="K119" i="43"/>
  <c r="J119" i="43"/>
  <c r="M118" i="43"/>
  <c r="L118" i="43"/>
  <c r="K118" i="43"/>
  <c r="J118" i="43"/>
  <c r="M117" i="43"/>
  <c r="L117" i="43"/>
  <c r="K117" i="43"/>
  <c r="J117" i="43"/>
  <c r="M116" i="43"/>
  <c r="L116" i="43"/>
  <c r="K116" i="43"/>
  <c r="J116" i="43"/>
  <c r="M115" i="43"/>
  <c r="L115" i="43"/>
  <c r="K115" i="43"/>
  <c r="J115" i="43"/>
  <c r="M114" i="43"/>
  <c r="L114" i="43"/>
  <c r="K114" i="43"/>
  <c r="J114" i="43"/>
  <c r="M113" i="43"/>
  <c r="L113" i="43"/>
  <c r="K113" i="43"/>
  <c r="J113" i="43"/>
  <c r="M112" i="43"/>
  <c r="L112" i="43"/>
  <c r="K112" i="43"/>
  <c r="J112" i="43"/>
  <c r="M111" i="43"/>
  <c r="L111" i="43"/>
  <c r="K111" i="43"/>
  <c r="J111" i="43"/>
  <c r="M110" i="43"/>
  <c r="L110" i="43"/>
  <c r="K110" i="43"/>
  <c r="J110" i="43"/>
  <c r="M109" i="43"/>
  <c r="L109" i="43"/>
  <c r="K109" i="43"/>
  <c r="J109" i="43"/>
  <c r="M108" i="43"/>
  <c r="L108" i="43"/>
  <c r="K108" i="43"/>
  <c r="J108" i="43"/>
  <c r="M107" i="43"/>
  <c r="L107" i="43"/>
  <c r="K107" i="43"/>
  <c r="J107" i="43"/>
  <c r="M106" i="43"/>
  <c r="L106" i="43"/>
  <c r="K106" i="43"/>
  <c r="J106" i="43"/>
  <c r="M105" i="43"/>
  <c r="L105" i="43"/>
  <c r="K105" i="43"/>
  <c r="J105" i="43"/>
  <c r="M104" i="43"/>
  <c r="L104" i="43"/>
  <c r="K104" i="43"/>
  <c r="J104" i="43"/>
  <c r="M103" i="43"/>
  <c r="L103" i="43"/>
  <c r="K103" i="43"/>
  <c r="J103" i="43"/>
  <c r="M102" i="43"/>
  <c r="L102" i="43"/>
  <c r="K102" i="43"/>
  <c r="J102" i="43"/>
  <c r="M101" i="43"/>
  <c r="L101" i="43"/>
  <c r="K101" i="43"/>
  <c r="J101" i="43"/>
  <c r="M100" i="43"/>
  <c r="L100" i="43"/>
  <c r="K100" i="43"/>
  <c r="J100" i="43"/>
  <c r="M99" i="43"/>
  <c r="L99" i="43"/>
  <c r="K99" i="43"/>
  <c r="J99" i="43"/>
  <c r="M98" i="43"/>
  <c r="L98" i="43"/>
  <c r="K98" i="43"/>
  <c r="J98" i="43"/>
  <c r="M97" i="43"/>
  <c r="L97" i="43"/>
  <c r="K97" i="43"/>
  <c r="J97" i="43"/>
  <c r="M96" i="43"/>
  <c r="L96" i="43"/>
  <c r="K96" i="43"/>
  <c r="J96" i="43"/>
  <c r="M95" i="43"/>
  <c r="L95" i="43"/>
  <c r="K95" i="43"/>
  <c r="J95" i="43"/>
  <c r="M94" i="43"/>
  <c r="L94" i="43"/>
  <c r="K94" i="43"/>
  <c r="J94" i="43"/>
  <c r="M93" i="43"/>
  <c r="L93" i="43"/>
  <c r="K93" i="43"/>
  <c r="J93" i="43"/>
  <c r="M92" i="43"/>
  <c r="L92" i="43"/>
  <c r="K92" i="43"/>
  <c r="J92" i="43"/>
  <c r="M91" i="43"/>
  <c r="L91" i="43"/>
  <c r="K91" i="43"/>
  <c r="J91" i="43"/>
  <c r="M90" i="43"/>
  <c r="L90" i="43"/>
  <c r="K90" i="43"/>
  <c r="J90" i="43"/>
  <c r="M89" i="43"/>
  <c r="L89" i="43"/>
  <c r="K89" i="43"/>
  <c r="J89" i="43"/>
  <c r="M88" i="43"/>
  <c r="L88" i="43"/>
  <c r="K88" i="43"/>
  <c r="J88" i="43"/>
  <c r="M87" i="43"/>
  <c r="L87" i="43"/>
  <c r="K87" i="43"/>
  <c r="J87" i="43"/>
  <c r="M86" i="43"/>
  <c r="L86" i="43"/>
  <c r="K86" i="43"/>
  <c r="J86" i="43"/>
  <c r="M85" i="43"/>
  <c r="L85" i="43"/>
  <c r="K85" i="43"/>
  <c r="J85" i="43"/>
  <c r="M84" i="43"/>
  <c r="L84" i="43"/>
  <c r="K84" i="43"/>
  <c r="J84" i="43"/>
  <c r="M83" i="43"/>
  <c r="L83" i="43"/>
  <c r="K83" i="43"/>
  <c r="J83" i="43"/>
  <c r="M82" i="43"/>
  <c r="L82" i="43"/>
  <c r="K82" i="43"/>
  <c r="J82" i="43"/>
  <c r="M81" i="43"/>
  <c r="L81" i="43"/>
  <c r="K81" i="43"/>
  <c r="J81" i="43"/>
  <c r="M80" i="43"/>
  <c r="L80" i="43"/>
  <c r="K80" i="43"/>
  <c r="J80" i="43"/>
  <c r="M79" i="43"/>
  <c r="L79" i="43"/>
  <c r="K79" i="43"/>
  <c r="J79" i="43"/>
  <c r="M78" i="43"/>
  <c r="L78" i="43"/>
  <c r="K78" i="43"/>
  <c r="J78" i="43"/>
  <c r="M77" i="43"/>
  <c r="L77" i="43"/>
  <c r="K77" i="43"/>
  <c r="J77" i="43"/>
  <c r="M76" i="43"/>
  <c r="L76" i="43"/>
  <c r="K76" i="43"/>
  <c r="J76" i="43"/>
  <c r="M75" i="43"/>
  <c r="L75" i="43"/>
  <c r="K75" i="43"/>
  <c r="J75" i="43"/>
  <c r="M74" i="43"/>
  <c r="L74" i="43"/>
  <c r="K74" i="43"/>
  <c r="J74" i="43"/>
  <c r="M73" i="43"/>
  <c r="L73" i="43"/>
  <c r="K73" i="43"/>
  <c r="J73" i="43"/>
  <c r="M72" i="43"/>
  <c r="L72" i="43"/>
  <c r="K72" i="43"/>
  <c r="J72" i="43"/>
  <c r="M71" i="43"/>
  <c r="L71" i="43"/>
  <c r="K71" i="43"/>
  <c r="J71" i="43"/>
  <c r="M70" i="43"/>
  <c r="L70" i="43"/>
  <c r="K70" i="43"/>
  <c r="J70" i="43"/>
  <c r="M69" i="43"/>
  <c r="L69" i="43"/>
  <c r="K69" i="43"/>
  <c r="J69" i="43"/>
  <c r="M68" i="43"/>
  <c r="L68" i="43"/>
  <c r="K68" i="43"/>
  <c r="J68" i="43"/>
  <c r="M67" i="43"/>
  <c r="L67" i="43"/>
  <c r="K67" i="43"/>
  <c r="J67" i="43"/>
  <c r="M66" i="43"/>
  <c r="L66" i="43"/>
  <c r="K66" i="43"/>
  <c r="J66" i="43"/>
  <c r="M65" i="43"/>
  <c r="L65" i="43"/>
  <c r="K65" i="43"/>
  <c r="J65" i="43"/>
  <c r="M64" i="43"/>
  <c r="L64" i="43"/>
  <c r="K64" i="43"/>
  <c r="J64" i="43"/>
  <c r="M63" i="43"/>
  <c r="L63" i="43"/>
  <c r="K63" i="43"/>
  <c r="J63" i="43"/>
  <c r="M62" i="43"/>
  <c r="L62" i="43"/>
  <c r="K62" i="43"/>
  <c r="J62" i="43"/>
  <c r="M61" i="43"/>
  <c r="L61" i="43"/>
  <c r="K61" i="43"/>
  <c r="J61" i="43"/>
  <c r="M60" i="43"/>
  <c r="L60" i="43"/>
  <c r="K60" i="43"/>
  <c r="J60" i="43"/>
  <c r="M59" i="43"/>
  <c r="L59" i="43"/>
  <c r="K59" i="43"/>
  <c r="J59" i="43"/>
  <c r="M58" i="43"/>
  <c r="L58" i="43"/>
  <c r="K58" i="43"/>
  <c r="J58" i="43"/>
  <c r="M57" i="43"/>
  <c r="L57" i="43"/>
  <c r="K57" i="43"/>
  <c r="J57" i="43"/>
  <c r="M56" i="43"/>
  <c r="L56" i="43"/>
  <c r="K56" i="43"/>
  <c r="J56" i="43"/>
  <c r="M55" i="43"/>
  <c r="L55" i="43"/>
  <c r="K55" i="43"/>
  <c r="J55" i="43"/>
  <c r="M54" i="43"/>
  <c r="L54" i="43"/>
  <c r="K54" i="43"/>
  <c r="J54" i="43"/>
  <c r="M53" i="43"/>
  <c r="L53" i="43"/>
  <c r="K53" i="43"/>
  <c r="J53" i="43"/>
  <c r="M52" i="43"/>
  <c r="L52" i="43"/>
  <c r="K52" i="43"/>
  <c r="J52" i="43"/>
  <c r="M51" i="43"/>
  <c r="L51" i="43"/>
  <c r="K51" i="43"/>
  <c r="J51" i="43"/>
  <c r="M50" i="43"/>
  <c r="L50" i="43"/>
  <c r="K50" i="43"/>
  <c r="J50" i="43"/>
  <c r="M49" i="43"/>
  <c r="L49" i="43"/>
  <c r="K49" i="43"/>
  <c r="J49" i="43"/>
  <c r="M48" i="43"/>
  <c r="L48" i="43"/>
  <c r="K48" i="43"/>
  <c r="J48" i="43"/>
  <c r="M47" i="43"/>
  <c r="L47" i="43"/>
  <c r="K47" i="43"/>
  <c r="J47" i="43"/>
  <c r="M46" i="43"/>
  <c r="L46" i="43"/>
  <c r="K46" i="43"/>
  <c r="J46" i="43"/>
  <c r="M45" i="43"/>
  <c r="L45" i="43"/>
  <c r="K45" i="43"/>
  <c r="J45" i="43"/>
  <c r="M44" i="43"/>
  <c r="L44" i="43"/>
  <c r="K44" i="43"/>
  <c r="J44" i="43"/>
  <c r="M43" i="43"/>
  <c r="L43" i="43"/>
  <c r="K43" i="43"/>
  <c r="J43" i="43"/>
  <c r="M42" i="43"/>
  <c r="L42" i="43"/>
  <c r="K42" i="43"/>
  <c r="J42" i="43"/>
  <c r="M41" i="43"/>
  <c r="L41" i="43"/>
  <c r="K41" i="43"/>
  <c r="J41" i="43"/>
  <c r="M40" i="43"/>
  <c r="L40" i="43"/>
  <c r="K40" i="43"/>
  <c r="J40" i="43"/>
  <c r="M39" i="43"/>
  <c r="L39" i="43"/>
  <c r="K39" i="43"/>
  <c r="J39" i="43"/>
  <c r="M38" i="43"/>
  <c r="L38" i="43"/>
  <c r="K38" i="43"/>
  <c r="J38" i="43"/>
  <c r="M37" i="43"/>
  <c r="L37" i="43"/>
  <c r="K37" i="43"/>
  <c r="J37" i="43"/>
  <c r="M36" i="43"/>
  <c r="L36" i="43"/>
  <c r="K36" i="43"/>
  <c r="J36" i="43"/>
  <c r="M35" i="43"/>
  <c r="L35" i="43"/>
  <c r="K35" i="43"/>
  <c r="J35" i="43"/>
  <c r="M34" i="43"/>
  <c r="L34" i="43"/>
  <c r="K34" i="43"/>
  <c r="J34" i="43"/>
  <c r="M33" i="43"/>
  <c r="L33" i="43"/>
  <c r="K33" i="43"/>
  <c r="J33" i="43"/>
  <c r="M32" i="43"/>
  <c r="L32" i="43"/>
  <c r="K32" i="43"/>
  <c r="J32" i="43"/>
  <c r="M31" i="43"/>
  <c r="L31" i="43"/>
  <c r="K31" i="43"/>
  <c r="J31" i="43"/>
  <c r="M30" i="43"/>
  <c r="L30" i="43"/>
  <c r="K30" i="43"/>
  <c r="J30" i="43"/>
  <c r="M29" i="43"/>
  <c r="L29" i="43"/>
  <c r="K29" i="43"/>
  <c r="J29" i="43"/>
  <c r="M28" i="43"/>
  <c r="L28" i="43"/>
  <c r="K28" i="43"/>
  <c r="J28" i="43"/>
  <c r="M27" i="43"/>
  <c r="L27" i="43"/>
  <c r="K27" i="43"/>
  <c r="J27" i="43"/>
  <c r="M26" i="43"/>
  <c r="L26" i="43"/>
  <c r="K26" i="43"/>
  <c r="J26" i="43"/>
  <c r="M25" i="43"/>
  <c r="L25" i="43"/>
  <c r="K25" i="43"/>
  <c r="J25" i="43"/>
  <c r="M24" i="43"/>
  <c r="L24" i="43"/>
  <c r="K24" i="43"/>
  <c r="J24" i="43"/>
  <c r="M23" i="43"/>
  <c r="L23" i="43"/>
  <c r="K23" i="43"/>
  <c r="J23" i="43"/>
  <c r="M22" i="43"/>
  <c r="L22" i="43"/>
  <c r="K22" i="43"/>
  <c r="J22" i="43"/>
  <c r="M21" i="43"/>
  <c r="L21" i="43"/>
  <c r="K21" i="43"/>
  <c r="J21" i="43"/>
  <c r="M20" i="43"/>
  <c r="L20" i="43"/>
  <c r="K20" i="43"/>
  <c r="J20" i="43"/>
  <c r="M19" i="43"/>
  <c r="L19" i="43"/>
  <c r="K19" i="43"/>
  <c r="J19" i="43"/>
  <c r="M18" i="43"/>
  <c r="L18" i="43"/>
  <c r="K18" i="43"/>
  <c r="J18" i="43"/>
  <c r="M17" i="43"/>
  <c r="L17" i="43"/>
  <c r="K17" i="43"/>
  <c r="J17" i="43"/>
  <c r="M16" i="43"/>
  <c r="L16" i="43"/>
  <c r="K16" i="43"/>
  <c r="J16" i="43"/>
  <c r="M279" i="42"/>
  <c r="L279" i="42"/>
  <c r="K279" i="42"/>
  <c r="J279" i="42"/>
  <c r="M278" i="42"/>
  <c r="L278" i="42"/>
  <c r="K278" i="42"/>
  <c r="J278" i="42"/>
  <c r="M277" i="42"/>
  <c r="L277" i="42"/>
  <c r="K277" i="42"/>
  <c r="J277" i="42"/>
  <c r="M276" i="42"/>
  <c r="L276" i="42"/>
  <c r="K276" i="42"/>
  <c r="J276" i="42"/>
  <c r="M275" i="42"/>
  <c r="L275" i="42"/>
  <c r="K275" i="42"/>
  <c r="J275" i="42"/>
  <c r="M274" i="42"/>
  <c r="L274" i="42"/>
  <c r="K274" i="42"/>
  <c r="J274" i="42"/>
  <c r="M273" i="42"/>
  <c r="L273" i="42"/>
  <c r="K273" i="42"/>
  <c r="J273" i="42"/>
  <c r="M272" i="42"/>
  <c r="L272" i="42"/>
  <c r="K272" i="42"/>
  <c r="J272" i="42"/>
  <c r="M271" i="42"/>
  <c r="L271" i="42"/>
  <c r="K271" i="42"/>
  <c r="J271" i="42"/>
  <c r="M270" i="42"/>
  <c r="L270" i="42"/>
  <c r="K270" i="42"/>
  <c r="J270" i="42"/>
  <c r="M269" i="42"/>
  <c r="L269" i="42"/>
  <c r="K269" i="42"/>
  <c r="J269" i="42"/>
  <c r="M268" i="42"/>
  <c r="L268" i="42"/>
  <c r="K268" i="42"/>
  <c r="J268" i="42"/>
  <c r="M267" i="42"/>
  <c r="L267" i="42"/>
  <c r="K267" i="42"/>
  <c r="J267" i="42"/>
  <c r="M266" i="42"/>
  <c r="L266" i="42"/>
  <c r="K266" i="42"/>
  <c r="J266" i="42"/>
  <c r="M265" i="42"/>
  <c r="L265" i="42"/>
  <c r="K265" i="42"/>
  <c r="J265" i="42"/>
  <c r="M264" i="42"/>
  <c r="L264" i="42"/>
  <c r="K264" i="42"/>
  <c r="J264" i="42"/>
  <c r="M263" i="42"/>
  <c r="L263" i="42"/>
  <c r="K263" i="42"/>
  <c r="J263" i="42"/>
  <c r="M262" i="42"/>
  <c r="L262" i="42"/>
  <c r="K262" i="42"/>
  <c r="J262" i="42"/>
  <c r="M261" i="42"/>
  <c r="L261" i="42"/>
  <c r="K261" i="42"/>
  <c r="J261" i="42"/>
  <c r="M260" i="42"/>
  <c r="L260" i="42"/>
  <c r="K260" i="42"/>
  <c r="J260" i="42"/>
  <c r="M259" i="42"/>
  <c r="L259" i="42"/>
  <c r="K259" i="42"/>
  <c r="J259" i="42"/>
  <c r="M258" i="42"/>
  <c r="L258" i="42"/>
  <c r="K258" i="42"/>
  <c r="J258" i="42"/>
  <c r="M257" i="42"/>
  <c r="L257" i="42"/>
  <c r="K257" i="42"/>
  <c r="J257" i="42"/>
  <c r="M256" i="42"/>
  <c r="L256" i="42"/>
  <c r="K256" i="42"/>
  <c r="J256" i="42"/>
  <c r="M255" i="42"/>
  <c r="L255" i="42"/>
  <c r="K255" i="42"/>
  <c r="J255" i="42"/>
  <c r="M254" i="42"/>
  <c r="L254" i="42"/>
  <c r="K254" i="42"/>
  <c r="J254" i="42"/>
  <c r="M253" i="42"/>
  <c r="L253" i="42"/>
  <c r="K253" i="42"/>
  <c r="J253" i="42"/>
  <c r="M252" i="42"/>
  <c r="L252" i="42"/>
  <c r="K252" i="42"/>
  <c r="J252" i="42"/>
  <c r="M251" i="42"/>
  <c r="L251" i="42"/>
  <c r="K251" i="42"/>
  <c r="J251" i="42"/>
  <c r="M250" i="42"/>
  <c r="L250" i="42"/>
  <c r="K250" i="42"/>
  <c r="J250" i="42"/>
  <c r="M249" i="42"/>
  <c r="L249" i="42"/>
  <c r="K249" i="42"/>
  <c r="J249" i="42"/>
  <c r="M248" i="42"/>
  <c r="L248" i="42"/>
  <c r="K248" i="42"/>
  <c r="J248" i="42"/>
  <c r="M247" i="42"/>
  <c r="L247" i="42"/>
  <c r="K247" i="42"/>
  <c r="J247" i="42"/>
  <c r="M246" i="42"/>
  <c r="L246" i="42"/>
  <c r="K246" i="42"/>
  <c r="J246" i="42"/>
  <c r="M245" i="42"/>
  <c r="L245" i="42"/>
  <c r="K245" i="42"/>
  <c r="J245" i="42"/>
  <c r="M244" i="42"/>
  <c r="L244" i="42"/>
  <c r="K244" i="42"/>
  <c r="J244" i="42"/>
  <c r="M243" i="42"/>
  <c r="L243" i="42"/>
  <c r="K243" i="42"/>
  <c r="J243" i="42"/>
  <c r="M242" i="42"/>
  <c r="L242" i="42"/>
  <c r="K242" i="42"/>
  <c r="J242" i="42"/>
  <c r="M241" i="42"/>
  <c r="L241" i="42"/>
  <c r="K241" i="42"/>
  <c r="J241" i="42"/>
  <c r="M240" i="42"/>
  <c r="L240" i="42"/>
  <c r="K240" i="42"/>
  <c r="J240" i="42"/>
  <c r="M239" i="42"/>
  <c r="L239" i="42"/>
  <c r="K239" i="42"/>
  <c r="J239" i="42"/>
  <c r="M238" i="42"/>
  <c r="L238" i="42"/>
  <c r="K238" i="42"/>
  <c r="J238" i="42"/>
  <c r="M237" i="42"/>
  <c r="L237" i="42"/>
  <c r="K237" i="42"/>
  <c r="J237" i="42"/>
  <c r="M236" i="42"/>
  <c r="L236" i="42"/>
  <c r="K236" i="42"/>
  <c r="J236" i="42"/>
  <c r="M235" i="42"/>
  <c r="L235" i="42"/>
  <c r="K235" i="42"/>
  <c r="J235" i="42"/>
  <c r="M234" i="42"/>
  <c r="L234" i="42"/>
  <c r="K234" i="42"/>
  <c r="J234" i="42"/>
  <c r="M233" i="42"/>
  <c r="L233" i="42"/>
  <c r="K233" i="42"/>
  <c r="J233" i="42"/>
  <c r="M232" i="42"/>
  <c r="L232" i="42"/>
  <c r="K232" i="42"/>
  <c r="J232" i="42"/>
  <c r="M231" i="42"/>
  <c r="L231" i="42"/>
  <c r="K231" i="42"/>
  <c r="J231" i="42"/>
  <c r="M230" i="42"/>
  <c r="L230" i="42"/>
  <c r="K230" i="42"/>
  <c r="J230" i="42"/>
  <c r="M229" i="42"/>
  <c r="L229" i="42"/>
  <c r="K229" i="42"/>
  <c r="J229" i="42"/>
  <c r="M228" i="42"/>
  <c r="L228" i="42"/>
  <c r="K228" i="42"/>
  <c r="J228" i="42"/>
  <c r="M227" i="42"/>
  <c r="L227" i="42"/>
  <c r="K227" i="42"/>
  <c r="J227" i="42"/>
  <c r="M226" i="42"/>
  <c r="L226" i="42"/>
  <c r="K226" i="42"/>
  <c r="J226" i="42"/>
  <c r="M225" i="42"/>
  <c r="L225" i="42"/>
  <c r="K225" i="42"/>
  <c r="J225" i="42"/>
  <c r="M224" i="42"/>
  <c r="L224" i="42"/>
  <c r="K224" i="42"/>
  <c r="J224" i="42"/>
  <c r="M223" i="42"/>
  <c r="L223" i="42"/>
  <c r="K223" i="42"/>
  <c r="J223" i="42"/>
  <c r="M222" i="42"/>
  <c r="L222" i="42"/>
  <c r="K222" i="42"/>
  <c r="J222" i="42"/>
  <c r="M221" i="42"/>
  <c r="L221" i="42"/>
  <c r="K221" i="42"/>
  <c r="J221" i="42"/>
  <c r="M220" i="42"/>
  <c r="L220" i="42"/>
  <c r="K220" i="42"/>
  <c r="J220" i="42"/>
  <c r="M219" i="42"/>
  <c r="L219" i="42"/>
  <c r="K219" i="42"/>
  <c r="J219" i="42"/>
  <c r="M218" i="42"/>
  <c r="L218" i="42"/>
  <c r="K218" i="42"/>
  <c r="J218" i="42"/>
  <c r="M217" i="42"/>
  <c r="L217" i="42"/>
  <c r="K217" i="42"/>
  <c r="J217" i="42"/>
  <c r="M216" i="42"/>
  <c r="L216" i="42"/>
  <c r="K216" i="42"/>
  <c r="J216" i="42"/>
  <c r="M215" i="42"/>
  <c r="L215" i="42"/>
  <c r="K215" i="42"/>
  <c r="J215" i="42"/>
  <c r="M214" i="42"/>
  <c r="L214" i="42"/>
  <c r="K214" i="42"/>
  <c r="J214" i="42"/>
  <c r="M213" i="42"/>
  <c r="L213" i="42"/>
  <c r="K213" i="42"/>
  <c r="J213" i="42"/>
  <c r="M212" i="42"/>
  <c r="L212" i="42"/>
  <c r="K212" i="42"/>
  <c r="J212" i="42"/>
  <c r="M211" i="42"/>
  <c r="L211" i="42"/>
  <c r="K211" i="42"/>
  <c r="J211" i="42"/>
  <c r="M210" i="42"/>
  <c r="L210" i="42"/>
  <c r="K210" i="42"/>
  <c r="J210" i="42"/>
  <c r="M209" i="42"/>
  <c r="L209" i="42"/>
  <c r="K209" i="42"/>
  <c r="J209" i="42"/>
  <c r="M208" i="42"/>
  <c r="L208" i="42"/>
  <c r="K208" i="42"/>
  <c r="J208" i="42"/>
  <c r="M207" i="42"/>
  <c r="L207" i="42"/>
  <c r="K207" i="42"/>
  <c r="J207" i="42"/>
  <c r="M206" i="42"/>
  <c r="L206" i="42"/>
  <c r="K206" i="42"/>
  <c r="J206" i="42"/>
  <c r="M205" i="42"/>
  <c r="L205" i="42"/>
  <c r="K205" i="42"/>
  <c r="J205" i="42"/>
  <c r="M204" i="42"/>
  <c r="L204" i="42"/>
  <c r="K204" i="42"/>
  <c r="J204" i="42"/>
  <c r="M203" i="42"/>
  <c r="L203" i="42"/>
  <c r="K203" i="42"/>
  <c r="J203" i="42"/>
  <c r="M202" i="42"/>
  <c r="L202" i="42"/>
  <c r="K202" i="42"/>
  <c r="J202" i="42"/>
  <c r="M201" i="42"/>
  <c r="L201" i="42"/>
  <c r="K201" i="42"/>
  <c r="J201" i="42"/>
  <c r="M200" i="42"/>
  <c r="L200" i="42"/>
  <c r="K200" i="42"/>
  <c r="J200" i="42"/>
  <c r="M199" i="42"/>
  <c r="L199" i="42"/>
  <c r="K199" i="42"/>
  <c r="J199" i="42"/>
  <c r="M198" i="42"/>
  <c r="L198" i="42"/>
  <c r="K198" i="42"/>
  <c r="J198" i="42"/>
  <c r="M197" i="42"/>
  <c r="L197" i="42"/>
  <c r="K197" i="42"/>
  <c r="J197" i="42"/>
  <c r="M196" i="42"/>
  <c r="L196" i="42"/>
  <c r="K196" i="42"/>
  <c r="J196" i="42"/>
  <c r="M195" i="42"/>
  <c r="L195" i="42"/>
  <c r="K195" i="42"/>
  <c r="J195" i="42"/>
  <c r="M194" i="42"/>
  <c r="L194" i="42"/>
  <c r="K194" i="42"/>
  <c r="J194" i="42"/>
  <c r="M193" i="42"/>
  <c r="L193" i="42"/>
  <c r="K193" i="42"/>
  <c r="J193" i="42"/>
  <c r="M192" i="42"/>
  <c r="L192" i="42"/>
  <c r="K192" i="42"/>
  <c r="J192" i="42"/>
  <c r="M191" i="42"/>
  <c r="L191" i="42"/>
  <c r="K191" i="42"/>
  <c r="J191" i="42"/>
  <c r="M190" i="42"/>
  <c r="L190" i="42"/>
  <c r="K190" i="42"/>
  <c r="J190" i="42"/>
  <c r="M189" i="42"/>
  <c r="L189" i="42"/>
  <c r="K189" i="42"/>
  <c r="J189" i="42"/>
  <c r="M188" i="42"/>
  <c r="L188" i="42"/>
  <c r="K188" i="42"/>
  <c r="J188" i="42"/>
  <c r="M187" i="42"/>
  <c r="L187" i="42"/>
  <c r="K187" i="42"/>
  <c r="J187" i="42"/>
  <c r="M186" i="42"/>
  <c r="L186" i="42"/>
  <c r="K186" i="42"/>
  <c r="J186" i="42"/>
  <c r="M185" i="42"/>
  <c r="L185" i="42"/>
  <c r="K185" i="42"/>
  <c r="J185" i="42"/>
  <c r="M184" i="42"/>
  <c r="L184" i="42"/>
  <c r="K184" i="42"/>
  <c r="J184" i="42"/>
  <c r="M183" i="42"/>
  <c r="L183" i="42"/>
  <c r="K183" i="42"/>
  <c r="J183" i="42"/>
  <c r="M182" i="42"/>
  <c r="L182" i="42"/>
  <c r="K182" i="42"/>
  <c r="J182" i="42"/>
  <c r="M181" i="42"/>
  <c r="L181" i="42"/>
  <c r="K181" i="42"/>
  <c r="J181" i="42"/>
  <c r="M180" i="42"/>
  <c r="L180" i="42"/>
  <c r="K180" i="42"/>
  <c r="J180" i="42"/>
  <c r="M179" i="42"/>
  <c r="L179" i="42"/>
  <c r="K179" i="42"/>
  <c r="J179" i="42"/>
  <c r="M178" i="42"/>
  <c r="L178" i="42"/>
  <c r="K178" i="42"/>
  <c r="J178" i="42"/>
  <c r="M177" i="42"/>
  <c r="L177" i="42"/>
  <c r="K177" i="42"/>
  <c r="J177" i="42"/>
  <c r="M176" i="42"/>
  <c r="L176" i="42"/>
  <c r="K176" i="42"/>
  <c r="J176" i="42"/>
  <c r="M175" i="42"/>
  <c r="L175" i="42"/>
  <c r="K175" i="42"/>
  <c r="J175" i="42"/>
  <c r="M174" i="42"/>
  <c r="L174" i="42"/>
  <c r="K174" i="42"/>
  <c r="J174" i="42"/>
  <c r="M173" i="42"/>
  <c r="L173" i="42"/>
  <c r="K173" i="42"/>
  <c r="J173" i="42"/>
  <c r="M172" i="42"/>
  <c r="L172" i="42"/>
  <c r="K172" i="42"/>
  <c r="J172" i="42"/>
  <c r="M171" i="42"/>
  <c r="L171" i="42"/>
  <c r="K171" i="42"/>
  <c r="J171" i="42"/>
  <c r="M170" i="42"/>
  <c r="L170" i="42"/>
  <c r="K170" i="42"/>
  <c r="J170" i="42"/>
  <c r="M169" i="42"/>
  <c r="L169" i="42"/>
  <c r="K169" i="42"/>
  <c r="J169" i="42"/>
  <c r="M168" i="42"/>
  <c r="L168" i="42"/>
  <c r="K168" i="42"/>
  <c r="J168" i="42"/>
  <c r="M167" i="42"/>
  <c r="L167" i="42"/>
  <c r="K167" i="42"/>
  <c r="J167" i="42"/>
  <c r="M166" i="42"/>
  <c r="L166" i="42"/>
  <c r="K166" i="42"/>
  <c r="J166" i="42"/>
  <c r="M165" i="42"/>
  <c r="L165" i="42"/>
  <c r="K165" i="42"/>
  <c r="J165" i="42"/>
  <c r="M164" i="42"/>
  <c r="L164" i="42"/>
  <c r="K164" i="42"/>
  <c r="J164" i="42"/>
  <c r="M163" i="42"/>
  <c r="L163" i="42"/>
  <c r="K163" i="42"/>
  <c r="J163" i="42"/>
  <c r="M162" i="42"/>
  <c r="L162" i="42"/>
  <c r="K162" i="42"/>
  <c r="J162" i="42"/>
  <c r="M161" i="42"/>
  <c r="L161" i="42"/>
  <c r="K161" i="42"/>
  <c r="J161" i="42"/>
  <c r="M160" i="42"/>
  <c r="L160" i="42"/>
  <c r="K160" i="42"/>
  <c r="J160" i="42"/>
  <c r="M159" i="42"/>
  <c r="L159" i="42"/>
  <c r="K159" i="42"/>
  <c r="J159" i="42"/>
  <c r="M158" i="42"/>
  <c r="L158" i="42"/>
  <c r="K158" i="42"/>
  <c r="J158" i="42"/>
  <c r="M157" i="42"/>
  <c r="L157" i="42"/>
  <c r="K157" i="42"/>
  <c r="J157" i="42"/>
  <c r="M156" i="42"/>
  <c r="L156" i="42"/>
  <c r="K156" i="42"/>
  <c r="J156" i="42"/>
  <c r="M155" i="42"/>
  <c r="L155" i="42"/>
  <c r="K155" i="42"/>
  <c r="J155" i="42"/>
  <c r="M154" i="42"/>
  <c r="L154" i="42"/>
  <c r="K154" i="42"/>
  <c r="J154" i="42"/>
  <c r="M153" i="42"/>
  <c r="L153" i="42"/>
  <c r="K153" i="42"/>
  <c r="J153" i="42"/>
  <c r="M152" i="42"/>
  <c r="L152" i="42"/>
  <c r="K152" i="42"/>
  <c r="J152" i="42"/>
  <c r="M151" i="42"/>
  <c r="L151" i="42"/>
  <c r="K151" i="42"/>
  <c r="J151" i="42"/>
  <c r="M150" i="42"/>
  <c r="L150" i="42"/>
  <c r="K150" i="42"/>
  <c r="J150" i="42"/>
  <c r="M149" i="42"/>
  <c r="L149" i="42"/>
  <c r="K149" i="42"/>
  <c r="J149" i="42"/>
  <c r="M148" i="42"/>
  <c r="L148" i="42"/>
  <c r="K148" i="42"/>
  <c r="J148" i="42"/>
  <c r="M147" i="42"/>
  <c r="L147" i="42"/>
  <c r="K147" i="42"/>
  <c r="J147" i="42"/>
  <c r="M146" i="42"/>
  <c r="L146" i="42"/>
  <c r="K146" i="42"/>
  <c r="J146" i="42"/>
  <c r="M145" i="42"/>
  <c r="L145" i="42"/>
  <c r="K145" i="42"/>
  <c r="J145" i="42"/>
  <c r="M144" i="42"/>
  <c r="L144" i="42"/>
  <c r="K144" i="42"/>
  <c r="J144" i="42"/>
  <c r="M143" i="42"/>
  <c r="L143" i="42"/>
  <c r="K143" i="42"/>
  <c r="J143" i="42"/>
  <c r="M142" i="42"/>
  <c r="L142" i="42"/>
  <c r="K142" i="42"/>
  <c r="J142" i="42"/>
  <c r="M141" i="42"/>
  <c r="L141" i="42"/>
  <c r="K141" i="42"/>
  <c r="J141" i="42"/>
  <c r="M140" i="42"/>
  <c r="L140" i="42"/>
  <c r="K140" i="42"/>
  <c r="J140" i="42"/>
  <c r="M139" i="42"/>
  <c r="L139" i="42"/>
  <c r="K139" i="42"/>
  <c r="J139" i="42"/>
  <c r="M138" i="42"/>
  <c r="L138" i="42"/>
  <c r="K138" i="42"/>
  <c r="J138" i="42"/>
  <c r="M137" i="42"/>
  <c r="L137" i="42"/>
  <c r="K137" i="42"/>
  <c r="J137" i="42"/>
  <c r="M136" i="42"/>
  <c r="L136" i="42"/>
  <c r="K136" i="42"/>
  <c r="J136" i="42"/>
  <c r="M135" i="42"/>
  <c r="L135" i="42"/>
  <c r="K135" i="42"/>
  <c r="J135" i="42"/>
  <c r="M134" i="42"/>
  <c r="L134" i="42"/>
  <c r="K134" i="42"/>
  <c r="J134" i="42"/>
  <c r="M133" i="42"/>
  <c r="L133" i="42"/>
  <c r="K133" i="42"/>
  <c r="J133" i="42"/>
  <c r="M132" i="42"/>
  <c r="L132" i="42"/>
  <c r="K132" i="42"/>
  <c r="J132" i="42"/>
  <c r="M131" i="42"/>
  <c r="L131" i="42"/>
  <c r="K131" i="42"/>
  <c r="J131" i="42"/>
  <c r="M130" i="42"/>
  <c r="L130" i="42"/>
  <c r="K130" i="42"/>
  <c r="J130" i="42"/>
  <c r="M129" i="42"/>
  <c r="L129" i="42"/>
  <c r="K129" i="42"/>
  <c r="J129" i="42"/>
  <c r="M128" i="42"/>
  <c r="L128" i="42"/>
  <c r="K128" i="42"/>
  <c r="J128" i="42"/>
  <c r="M127" i="42"/>
  <c r="L127" i="42"/>
  <c r="K127" i="42"/>
  <c r="J127" i="42"/>
  <c r="M126" i="42"/>
  <c r="L126" i="42"/>
  <c r="K126" i="42"/>
  <c r="J126" i="42"/>
  <c r="M125" i="42"/>
  <c r="L125" i="42"/>
  <c r="K125" i="42"/>
  <c r="J125" i="42"/>
  <c r="M124" i="42"/>
  <c r="L124" i="42"/>
  <c r="K124" i="42"/>
  <c r="J124" i="42"/>
  <c r="M123" i="42"/>
  <c r="L123" i="42"/>
  <c r="K123" i="42"/>
  <c r="J123" i="42"/>
  <c r="M122" i="42"/>
  <c r="L122" i="42"/>
  <c r="K122" i="42"/>
  <c r="J122" i="42"/>
  <c r="M121" i="42"/>
  <c r="L121" i="42"/>
  <c r="K121" i="42"/>
  <c r="J121" i="42"/>
  <c r="M120" i="42"/>
  <c r="L120" i="42"/>
  <c r="K120" i="42"/>
  <c r="J120" i="42"/>
  <c r="M119" i="42"/>
  <c r="L119" i="42"/>
  <c r="K119" i="42"/>
  <c r="J119" i="42"/>
  <c r="M118" i="42"/>
  <c r="L118" i="42"/>
  <c r="K118" i="42"/>
  <c r="J118" i="42"/>
  <c r="M117" i="42"/>
  <c r="L117" i="42"/>
  <c r="K117" i="42"/>
  <c r="J117" i="42"/>
  <c r="M116" i="42"/>
  <c r="L116" i="42"/>
  <c r="K116" i="42"/>
  <c r="J116" i="42"/>
  <c r="M115" i="42"/>
  <c r="L115" i="42"/>
  <c r="K115" i="42"/>
  <c r="J115" i="42"/>
  <c r="M114" i="42"/>
  <c r="L114" i="42"/>
  <c r="K114" i="42"/>
  <c r="J114" i="42"/>
  <c r="M113" i="42"/>
  <c r="L113" i="42"/>
  <c r="K113" i="42"/>
  <c r="J113" i="42"/>
  <c r="M112" i="42"/>
  <c r="L112" i="42"/>
  <c r="K112" i="42"/>
  <c r="J112" i="42"/>
  <c r="M111" i="42"/>
  <c r="L111" i="42"/>
  <c r="K111" i="42"/>
  <c r="J111" i="42"/>
  <c r="M110" i="42"/>
  <c r="L110" i="42"/>
  <c r="K110" i="42"/>
  <c r="J110" i="42"/>
  <c r="M109" i="42"/>
  <c r="L109" i="42"/>
  <c r="K109" i="42"/>
  <c r="J109" i="42"/>
  <c r="M108" i="42"/>
  <c r="L108" i="42"/>
  <c r="K108" i="42"/>
  <c r="J108" i="42"/>
  <c r="M107" i="42"/>
  <c r="L107" i="42"/>
  <c r="K107" i="42"/>
  <c r="J107" i="42"/>
  <c r="M106" i="42"/>
  <c r="L106" i="42"/>
  <c r="K106" i="42"/>
  <c r="J106" i="42"/>
  <c r="M105" i="42"/>
  <c r="L105" i="42"/>
  <c r="K105" i="42"/>
  <c r="J105" i="42"/>
  <c r="M104" i="42"/>
  <c r="L104" i="42"/>
  <c r="K104" i="42"/>
  <c r="J104" i="42"/>
  <c r="M103" i="42"/>
  <c r="L103" i="42"/>
  <c r="K103" i="42"/>
  <c r="J103" i="42"/>
  <c r="M102" i="42"/>
  <c r="L102" i="42"/>
  <c r="K102" i="42"/>
  <c r="J102" i="42"/>
  <c r="M101" i="42"/>
  <c r="L101" i="42"/>
  <c r="K101" i="42"/>
  <c r="J101" i="42"/>
  <c r="M100" i="42"/>
  <c r="L100" i="42"/>
  <c r="K100" i="42"/>
  <c r="J100" i="42"/>
  <c r="M99" i="42"/>
  <c r="L99" i="42"/>
  <c r="K99" i="42"/>
  <c r="J99" i="42"/>
  <c r="M98" i="42"/>
  <c r="L98" i="42"/>
  <c r="K98" i="42"/>
  <c r="J98" i="42"/>
  <c r="M97" i="42"/>
  <c r="L97" i="42"/>
  <c r="K97" i="42"/>
  <c r="J97" i="42"/>
  <c r="M96" i="42"/>
  <c r="L96" i="42"/>
  <c r="K96" i="42"/>
  <c r="J96" i="42"/>
  <c r="M95" i="42"/>
  <c r="L95" i="42"/>
  <c r="K95" i="42"/>
  <c r="J95" i="42"/>
  <c r="M94" i="42"/>
  <c r="L94" i="42"/>
  <c r="K94" i="42"/>
  <c r="J94" i="42"/>
  <c r="M93" i="42"/>
  <c r="L93" i="42"/>
  <c r="K93" i="42"/>
  <c r="J93" i="42"/>
  <c r="M92" i="42"/>
  <c r="L92" i="42"/>
  <c r="K92" i="42"/>
  <c r="J92" i="42"/>
  <c r="M91" i="42"/>
  <c r="L91" i="42"/>
  <c r="K91" i="42"/>
  <c r="J91" i="42"/>
  <c r="M90" i="42"/>
  <c r="L90" i="42"/>
  <c r="K90" i="42"/>
  <c r="J90" i="42"/>
  <c r="M89" i="42"/>
  <c r="L89" i="42"/>
  <c r="K89" i="42"/>
  <c r="J89" i="42"/>
  <c r="M88" i="42"/>
  <c r="L88" i="42"/>
  <c r="K88" i="42"/>
  <c r="J88" i="42"/>
  <c r="M87" i="42"/>
  <c r="L87" i="42"/>
  <c r="K87" i="42"/>
  <c r="J87" i="42"/>
  <c r="M86" i="42"/>
  <c r="L86" i="42"/>
  <c r="K86" i="42"/>
  <c r="J86" i="42"/>
  <c r="M85" i="42"/>
  <c r="L85" i="42"/>
  <c r="K85" i="42"/>
  <c r="J85" i="42"/>
  <c r="M84" i="42"/>
  <c r="L84" i="42"/>
  <c r="K84" i="42"/>
  <c r="J84" i="42"/>
  <c r="M83" i="42"/>
  <c r="L83" i="42"/>
  <c r="K83" i="42"/>
  <c r="J83" i="42"/>
  <c r="M82" i="42"/>
  <c r="L82" i="42"/>
  <c r="K82" i="42"/>
  <c r="J82" i="42"/>
  <c r="M81" i="42"/>
  <c r="L81" i="42"/>
  <c r="K81" i="42"/>
  <c r="J81" i="42"/>
  <c r="M80" i="42"/>
  <c r="L80" i="42"/>
  <c r="K80" i="42"/>
  <c r="J80" i="42"/>
  <c r="M79" i="42"/>
  <c r="L79" i="42"/>
  <c r="K79" i="42"/>
  <c r="J79" i="42"/>
  <c r="M78" i="42"/>
  <c r="L78" i="42"/>
  <c r="K78" i="42"/>
  <c r="J78" i="42"/>
  <c r="M77" i="42"/>
  <c r="L77" i="42"/>
  <c r="K77" i="42"/>
  <c r="J77" i="42"/>
  <c r="M76" i="42"/>
  <c r="L76" i="42"/>
  <c r="K76" i="42"/>
  <c r="J76" i="42"/>
  <c r="M75" i="42"/>
  <c r="L75" i="42"/>
  <c r="K75" i="42"/>
  <c r="J75" i="42"/>
  <c r="M74" i="42"/>
  <c r="L74" i="42"/>
  <c r="K74" i="42"/>
  <c r="J74" i="42"/>
  <c r="M73" i="42"/>
  <c r="L73" i="42"/>
  <c r="K73" i="42"/>
  <c r="J73" i="42"/>
  <c r="M72" i="42"/>
  <c r="L72" i="42"/>
  <c r="K72" i="42"/>
  <c r="J72" i="42"/>
  <c r="M71" i="42"/>
  <c r="L71" i="42"/>
  <c r="K71" i="42"/>
  <c r="J71" i="42"/>
  <c r="M70" i="42"/>
  <c r="L70" i="42"/>
  <c r="K70" i="42"/>
  <c r="J70" i="42"/>
  <c r="M69" i="42"/>
  <c r="L69" i="42"/>
  <c r="K69" i="42"/>
  <c r="J69" i="42"/>
  <c r="M68" i="42"/>
  <c r="L68" i="42"/>
  <c r="K68" i="42"/>
  <c r="J68" i="42"/>
  <c r="M67" i="42"/>
  <c r="L67" i="42"/>
  <c r="K67" i="42"/>
  <c r="J67" i="42"/>
  <c r="M66" i="42"/>
  <c r="L66" i="42"/>
  <c r="K66" i="42"/>
  <c r="J66" i="42"/>
  <c r="M65" i="42"/>
  <c r="L65" i="42"/>
  <c r="K65" i="42"/>
  <c r="J65" i="42"/>
  <c r="M64" i="42"/>
  <c r="L64" i="42"/>
  <c r="K64" i="42"/>
  <c r="J64" i="42"/>
  <c r="M63" i="42"/>
  <c r="L63" i="42"/>
  <c r="K63" i="42"/>
  <c r="J63" i="42"/>
  <c r="M62" i="42"/>
  <c r="L62" i="42"/>
  <c r="K62" i="42"/>
  <c r="J62" i="42"/>
  <c r="M61" i="42"/>
  <c r="L61" i="42"/>
  <c r="K61" i="42"/>
  <c r="J61" i="42"/>
  <c r="M60" i="42"/>
  <c r="L60" i="42"/>
  <c r="K60" i="42"/>
  <c r="J60" i="42"/>
  <c r="M59" i="42"/>
  <c r="L59" i="42"/>
  <c r="K59" i="42"/>
  <c r="J59" i="42"/>
  <c r="M58" i="42"/>
  <c r="L58" i="42"/>
  <c r="K58" i="42"/>
  <c r="J58" i="42"/>
  <c r="M57" i="42"/>
  <c r="L57" i="42"/>
  <c r="K57" i="42"/>
  <c r="J57" i="42"/>
  <c r="M56" i="42"/>
  <c r="L56" i="42"/>
  <c r="K56" i="42"/>
  <c r="J56" i="42"/>
  <c r="M55" i="42"/>
  <c r="L55" i="42"/>
  <c r="K55" i="42"/>
  <c r="J55" i="42"/>
  <c r="M54" i="42"/>
  <c r="L54" i="42"/>
  <c r="K54" i="42"/>
  <c r="J54" i="42"/>
  <c r="M53" i="42"/>
  <c r="L53" i="42"/>
  <c r="K53" i="42"/>
  <c r="J53" i="42"/>
  <c r="M52" i="42"/>
  <c r="L52" i="42"/>
  <c r="K52" i="42"/>
  <c r="J52" i="42"/>
  <c r="M51" i="42"/>
  <c r="L51" i="42"/>
  <c r="K51" i="42"/>
  <c r="J51" i="42"/>
  <c r="M50" i="42"/>
  <c r="L50" i="42"/>
  <c r="K50" i="42"/>
  <c r="J50" i="42"/>
  <c r="M49" i="42"/>
  <c r="L49" i="42"/>
  <c r="K49" i="42"/>
  <c r="J49" i="42"/>
  <c r="M48" i="42"/>
  <c r="L48" i="42"/>
  <c r="K48" i="42"/>
  <c r="J48" i="42"/>
  <c r="M47" i="42"/>
  <c r="L47" i="42"/>
  <c r="K47" i="42"/>
  <c r="J47" i="42"/>
  <c r="M46" i="42"/>
  <c r="L46" i="42"/>
  <c r="K46" i="42"/>
  <c r="J46" i="42"/>
  <c r="M45" i="42"/>
  <c r="L45" i="42"/>
  <c r="K45" i="42"/>
  <c r="J45" i="42"/>
  <c r="M44" i="42"/>
  <c r="L44" i="42"/>
  <c r="K44" i="42"/>
  <c r="J44" i="42"/>
  <c r="M43" i="42"/>
  <c r="L43" i="42"/>
  <c r="K43" i="42"/>
  <c r="J43" i="42"/>
  <c r="M42" i="42"/>
  <c r="L42" i="42"/>
  <c r="K42" i="42"/>
  <c r="J42" i="42"/>
  <c r="M41" i="42"/>
  <c r="L41" i="42"/>
  <c r="K41" i="42"/>
  <c r="J41" i="42"/>
  <c r="M40" i="42"/>
  <c r="L40" i="42"/>
  <c r="K40" i="42"/>
  <c r="J40" i="42"/>
  <c r="M39" i="42"/>
  <c r="L39" i="42"/>
  <c r="K39" i="42"/>
  <c r="J39" i="42"/>
  <c r="M38" i="42"/>
  <c r="L38" i="42"/>
  <c r="K38" i="42"/>
  <c r="J38" i="42"/>
  <c r="M37" i="42"/>
  <c r="L37" i="42"/>
  <c r="K37" i="42"/>
  <c r="J37" i="42"/>
  <c r="M36" i="42"/>
  <c r="L36" i="42"/>
  <c r="K36" i="42"/>
  <c r="J36" i="42"/>
  <c r="M35" i="42"/>
  <c r="L35" i="42"/>
  <c r="K35" i="42"/>
  <c r="J35" i="42"/>
  <c r="M34" i="42"/>
  <c r="L34" i="42"/>
  <c r="K34" i="42"/>
  <c r="J34" i="42"/>
  <c r="M33" i="42"/>
  <c r="L33" i="42"/>
  <c r="K33" i="42"/>
  <c r="J33" i="42"/>
  <c r="M32" i="42"/>
  <c r="L32" i="42"/>
  <c r="K32" i="42"/>
  <c r="J32" i="42"/>
  <c r="M31" i="42"/>
  <c r="L31" i="42"/>
  <c r="K31" i="42"/>
  <c r="J31" i="42"/>
  <c r="M30" i="42"/>
  <c r="L30" i="42"/>
  <c r="K30" i="42"/>
  <c r="J30" i="42"/>
  <c r="M29" i="42"/>
  <c r="L29" i="42"/>
  <c r="K29" i="42"/>
  <c r="J29" i="42"/>
  <c r="M28" i="42"/>
  <c r="L28" i="42"/>
  <c r="K28" i="42"/>
  <c r="J28" i="42"/>
  <c r="M27" i="42"/>
  <c r="L27" i="42"/>
  <c r="K27" i="42"/>
  <c r="J27" i="42"/>
  <c r="M26" i="42"/>
  <c r="L26" i="42"/>
  <c r="K26" i="42"/>
  <c r="J26" i="42"/>
  <c r="M25" i="42"/>
  <c r="L25" i="42"/>
  <c r="K25" i="42"/>
  <c r="J25" i="42"/>
  <c r="M24" i="42"/>
  <c r="L24" i="42"/>
  <c r="K24" i="42"/>
  <c r="J24" i="42"/>
  <c r="M23" i="42"/>
  <c r="L23" i="42"/>
  <c r="K23" i="42"/>
  <c r="J23" i="42"/>
  <c r="M22" i="42"/>
  <c r="L22" i="42"/>
  <c r="K22" i="42"/>
  <c r="J22" i="42"/>
  <c r="M21" i="42"/>
  <c r="L21" i="42"/>
  <c r="K21" i="42"/>
  <c r="J21" i="42"/>
  <c r="M20" i="42"/>
  <c r="L20" i="42"/>
  <c r="K20" i="42"/>
  <c r="J20" i="42"/>
  <c r="M19" i="42"/>
  <c r="L19" i="42"/>
  <c r="K19" i="42"/>
  <c r="J19" i="42"/>
  <c r="M18" i="42"/>
  <c r="L18" i="42"/>
  <c r="K18" i="42"/>
  <c r="J18" i="42"/>
  <c r="M17" i="42"/>
  <c r="L17" i="42"/>
  <c r="K17" i="42"/>
  <c r="J17" i="42"/>
  <c r="M841" i="48" l="1"/>
  <c r="K104" i="41" s="1"/>
  <c r="L841" i="48"/>
  <c r="J104" i="41" s="1"/>
  <c r="K841" i="48"/>
  <c r="I104" i="41" s="1"/>
  <c r="J841" i="48"/>
  <c r="H104" i="41" s="1"/>
  <c r="F213" i="43"/>
  <c r="G213" i="43"/>
  <c r="H213" i="43"/>
  <c r="I213" i="43"/>
  <c r="F214" i="43"/>
  <c r="G214" i="43"/>
  <c r="H214" i="43"/>
  <c r="I214" i="43"/>
  <c r="F215" i="43"/>
  <c r="G215" i="43"/>
  <c r="H215" i="43"/>
  <c r="I215" i="43"/>
  <c r="F216" i="43"/>
  <c r="G216" i="43"/>
  <c r="H216" i="43"/>
  <c r="I216" i="43"/>
  <c r="F217" i="43"/>
  <c r="G217" i="43"/>
  <c r="H217" i="43"/>
  <c r="I217" i="43"/>
  <c r="F218" i="43"/>
  <c r="G218" i="43"/>
  <c r="H218" i="43"/>
  <c r="I218" i="43"/>
  <c r="E214" i="43"/>
  <c r="E215" i="43"/>
  <c r="E216" i="43"/>
  <c r="E217" i="43"/>
  <c r="E218" i="43"/>
  <c r="E213" i="43"/>
  <c r="E282" i="42"/>
  <c r="G282" i="42"/>
  <c r="H282" i="42"/>
  <c r="I282" i="42"/>
  <c r="E283" i="42"/>
  <c r="F283" i="42"/>
  <c r="G283" i="42"/>
  <c r="H283" i="42"/>
  <c r="I283" i="42"/>
  <c r="F284" i="42"/>
  <c r="G284" i="42"/>
  <c r="H284" i="42"/>
  <c r="I284" i="42"/>
  <c r="E285" i="42"/>
  <c r="F285" i="42"/>
  <c r="G285" i="42"/>
  <c r="H285" i="42"/>
  <c r="I285" i="42"/>
  <c r="F286" i="42"/>
  <c r="G286" i="42"/>
  <c r="H286" i="42"/>
  <c r="I286" i="42"/>
  <c r="F287" i="42"/>
  <c r="G287" i="42"/>
  <c r="H287" i="42"/>
  <c r="I287" i="42"/>
  <c r="E288" i="42"/>
  <c r="F288" i="42"/>
  <c r="D23" i="41" s="1"/>
  <c r="G288" i="42"/>
  <c r="H288" i="42"/>
  <c r="I288" i="42"/>
  <c r="F281" i="42"/>
  <c r="G281" i="42"/>
  <c r="H281" i="42"/>
  <c r="I281" i="42"/>
  <c r="E281" i="42"/>
  <c r="C16" i="41" s="1"/>
  <c r="M16" i="42"/>
  <c r="L16" i="42"/>
  <c r="K16" i="42"/>
  <c r="J16" i="42"/>
  <c r="J283" i="42" l="1"/>
  <c r="L282" i="42"/>
  <c r="J287" i="42"/>
  <c r="M288" i="42"/>
  <c r="J284" i="42"/>
  <c r="K282" i="42"/>
  <c r="J282" i="42"/>
  <c r="M282" i="42"/>
  <c r="L218" i="43"/>
  <c r="K218" i="43"/>
  <c r="J218" i="43"/>
  <c r="M218" i="43"/>
  <c r="J217" i="43"/>
  <c r="L217" i="43"/>
  <c r="K217" i="43"/>
  <c r="M217" i="43"/>
  <c r="J216" i="43"/>
  <c r="L216" i="43"/>
  <c r="M216" i="43"/>
  <c r="K216" i="43"/>
  <c r="L215" i="43"/>
  <c r="K215" i="43"/>
  <c r="J215" i="43"/>
  <c r="M215" i="43"/>
  <c r="J214" i="43"/>
  <c r="L214" i="43"/>
  <c r="K214" i="43"/>
  <c r="M214" i="43"/>
  <c r="J213" i="43"/>
  <c r="M213" i="43"/>
  <c r="L213" i="43"/>
  <c r="K213" i="43"/>
  <c r="M285" i="42"/>
  <c r="K287" i="42"/>
  <c r="L286" i="42"/>
  <c r="M284" i="42"/>
  <c r="L285" i="42"/>
  <c r="K286" i="42"/>
  <c r="M287" i="42"/>
  <c r="M281" i="42"/>
  <c r="L288" i="42"/>
  <c r="K288" i="42"/>
  <c r="J288" i="42"/>
  <c r="L287" i="42"/>
  <c r="M286" i="42"/>
  <c r="J286" i="42"/>
  <c r="K285" i="42"/>
  <c r="J285" i="42"/>
  <c r="K284" i="42"/>
  <c r="L284" i="42"/>
  <c r="M283" i="42"/>
  <c r="L283" i="42"/>
  <c r="K283" i="42"/>
  <c r="J281" i="42"/>
  <c r="K281" i="42"/>
  <c r="L281" i="42"/>
  <c r="D184" i="41" l="1"/>
  <c r="D38" i="12" l="1"/>
  <c r="C305" i="41" s="1"/>
  <c r="D37" i="12"/>
  <c r="B305" i="41" s="1"/>
  <c r="D32" i="12"/>
  <c r="C303" i="41" s="1"/>
  <c r="D31" i="12"/>
  <c r="B303" i="41" s="1"/>
  <c r="D25" i="12"/>
  <c r="C301" i="41" s="1"/>
  <c r="D24" i="12"/>
  <c r="B301" i="41" s="1"/>
  <c r="D18" i="12"/>
  <c r="C39" i="12"/>
  <c r="B39" i="12"/>
  <c r="F33" i="12"/>
  <c r="C33" i="12"/>
  <c r="B33" i="12"/>
  <c r="F26" i="12"/>
  <c r="E26" i="12"/>
  <c r="C26" i="12"/>
  <c r="B26" i="12"/>
  <c r="C19" i="12"/>
  <c r="B19" i="12"/>
  <c r="E305" i="41" l="1"/>
  <c r="E303" i="41"/>
  <c r="E301" i="41"/>
  <c r="B306" i="41"/>
  <c r="D19" i="12"/>
  <c r="C300" i="41"/>
  <c r="D26" i="12"/>
  <c r="D39" i="12"/>
  <c r="D33" i="12"/>
  <c r="C306" i="41" l="1"/>
  <c r="E300" i="41"/>
  <c r="E306" i="41" s="1"/>
  <c r="C19" i="20"/>
  <c r="B19" i="20"/>
  <c r="D19" i="20" l="1"/>
  <c r="D29" i="20"/>
  <c r="G82" i="41" l="1"/>
  <c r="F82" i="41"/>
  <c r="E82" i="41"/>
  <c r="D82" i="41"/>
  <c r="C82" i="41"/>
  <c r="G81" i="41"/>
  <c r="F81" i="41"/>
  <c r="E81" i="41"/>
  <c r="D81" i="41"/>
  <c r="C81" i="41"/>
  <c r="G80" i="41"/>
  <c r="F80" i="41"/>
  <c r="E80" i="41"/>
  <c r="D80" i="41"/>
  <c r="C80" i="41"/>
  <c r="G79" i="41"/>
  <c r="F79" i="41"/>
  <c r="E79" i="41"/>
  <c r="D79" i="41"/>
  <c r="C79" i="41"/>
  <c r="G78" i="41"/>
  <c r="F78" i="41"/>
  <c r="E78" i="41"/>
  <c r="D78" i="41"/>
  <c r="C78" i="41"/>
  <c r="G77" i="41"/>
  <c r="F77" i="41"/>
  <c r="E77" i="41"/>
  <c r="D77" i="41"/>
  <c r="C77" i="41"/>
  <c r="G23" i="41"/>
  <c r="F23" i="41"/>
  <c r="E23" i="41"/>
  <c r="C23" i="41"/>
  <c r="G22" i="41"/>
  <c r="F22" i="41"/>
  <c r="E22" i="41"/>
  <c r="C22" i="41"/>
  <c r="G21" i="41"/>
  <c r="F21" i="41"/>
  <c r="E21" i="41"/>
  <c r="C21" i="41"/>
  <c r="G20" i="41"/>
  <c r="F20" i="41"/>
  <c r="E20" i="41"/>
  <c r="C20" i="41"/>
  <c r="G19" i="41"/>
  <c r="E19" i="41"/>
  <c r="G18" i="41"/>
  <c r="F18" i="41"/>
  <c r="G17" i="41"/>
  <c r="F17" i="41"/>
  <c r="E17" i="41"/>
  <c r="C17" i="41"/>
  <c r="G16" i="41"/>
  <c r="F16" i="41"/>
  <c r="D16" i="41"/>
  <c r="D22" i="41" l="1"/>
  <c r="K22" i="41"/>
  <c r="J22" i="41"/>
  <c r="I22" i="41"/>
  <c r="H22" i="41"/>
  <c r="I16" i="41"/>
  <c r="H17" i="41"/>
  <c r="I18" i="41"/>
  <c r="K17" i="41"/>
  <c r="D19" i="41"/>
  <c r="K19" i="41"/>
  <c r="I19" i="41"/>
  <c r="H19" i="41"/>
  <c r="K23" i="41"/>
  <c r="J23" i="41"/>
  <c r="I23" i="41"/>
  <c r="H23" i="41"/>
  <c r="I17" i="41"/>
  <c r="J18" i="41"/>
  <c r="D21" i="41"/>
  <c r="K21" i="41"/>
  <c r="I21" i="41"/>
  <c r="J21" i="41"/>
  <c r="H21" i="41"/>
  <c r="D20" i="41"/>
  <c r="K20" i="41"/>
  <c r="J20" i="41"/>
  <c r="I20" i="41"/>
  <c r="H20" i="41"/>
  <c r="J17" i="41"/>
  <c r="C18" i="41"/>
  <c r="E18" i="41"/>
  <c r="C19" i="41"/>
  <c r="F19" i="41"/>
  <c r="J19" i="41"/>
  <c r="E16" i="41"/>
  <c r="J16" i="41"/>
  <c r="D17" i="41"/>
  <c r="D18" i="41"/>
  <c r="K18" i="41"/>
  <c r="H18" i="41"/>
  <c r="J78" i="41"/>
  <c r="H16" i="41"/>
  <c r="K16" i="41"/>
  <c r="I79" i="41"/>
  <c r="H80" i="41"/>
  <c r="J82" i="41"/>
  <c r="K77" i="41"/>
  <c r="K78" i="41"/>
  <c r="J79" i="41"/>
  <c r="I80" i="41"/>
  <c r="K81" i="41"/>
  <c r="K82" i="41"/>
  <c r="H77" i="41"/>
  <c r="H81" i="41"/>
  <c r="I77" i="41"/>
  <c r="H78" i="41"/>
  <c r="K79" i="41"/>
  <c r="J80" i="41"/>
  <c r="I81" i="41"/>
  <c r="H82" i="41"/>
  <c r="J77" i="41"/>
  <c r="I78" i="41"/>
  <c r="H79" i="41"/>
  <c r="K80" i="41"/>
  <c r="J81" i="41"/>
  <c r="I82" i="41"/>
  <c r="G123" i="18" l="1"/>
  <c r="H160" i="18" s="1"/>
  <c r="H123" i="18"/>
  <c r="H161" i="18" s="1"/>
  <c r="I123" i="18"/>
  <c r="H162" i="18" s="1"/>
  <c r="J123" i="18"/>
  <c r="H163" i="18" s="1"/>
  <c r="K123" i="18"/>
  <c r="I160" i="18" s="1"/>
  <c r="L123" i="18"/>
  <c r="I161" i="18" s="1"/>
  <c r="C290" i="41" s="1"/>
  <c r="M123" i="18"/>
  <c r="I162" i="18" s="1"/>
  <c r="C291" i="41" s="1"/>
  <c r="N123" i="18"/>
  <c r="I163" i="18" s="1"/>
  <c r="C292" i="41" s="1"/>
  <c r="N86" i="18"/>
  <c r="I148" i="18" s="1"/>
  <c r="C281" i="41" s="1"/>
  <c r="M86" i="18"/>
  <c r="I147" i="18" s="1"/>
  <c r="C280" i="41" s="1"/>
  <c r="L86" i="18"/>
  <c r="I146" i="18" s="1"/>
  <c r="C279" i="41" s="1"/>
  <c r="K86" i="18"/>
  <c r="I145" i="18" s="1"/>
  <c r="J86" i="18"/>
  <c r="H148" i="18" s="1"/>
  <c r="I86" i="18"/>
  <c r="H147" i="18" s="1"/>
  <c r="H86" i="18"/>
  <c r="H146" i="18" s="1"/>
  <c r="G86" i="18"/>
  <c r="H145" i="18" s="1"/>
  <c r="C289" i="41" l="1"/>
  <c r="C293" i="41" s="1"/>
  <c r="I164" i="18"/>
  <c r="C278" i="41"/>
  <c r="C282" i="41" s="1"/>
  <c r="I149" i="18"/>
  <c r="B278" i="41"/>
  <c r="J145" i="18"/>
  <c r="B291" i="41"/>
  <c r="E291" i="41" s="1"/>
  <c r="J162" i="18"/>
  <c r="B292" i="41"/>
  <c r="E292" i="41" s="1"/>
  <c r="J163" i="18"/>
  <c r="B290" i="41"/>
  <c r="E290" i="41" s="1"/>
  <c r="J161" i="18"/>
  <c r="B279" i="41"/>
  <c r="E279" i="41" s="1"/>
  <c r="J146" i="18"/>
  <c r="B289" i="41"/>
  <c r="H164" i="18"/>
  <c r="J164" i="18" s="1"/>
  <c r="J160" i="18"/>
  <c r="B47" i="20"/>
  <c r="B280" i="41" l="1"/>
  <c r="E280" i="41" s="1"/>
  <c r="J147" i="18"/>
  <c r="H149" i="18"/>
  <c r="J149" i="18" s="1"/>
  <c r="E289" i="41"/>
  <c r="B293" i="41"/>
  <c r="E293" i="41" s="1"/>
  <c r="B281" i="41"/>
  <c r="E281" i="41" s="1"/>
  <c r="J148" i="18"/>
  <c r="E278" i="41"/>
  <c r="C18" i="8"/>
  <c r="B18" i="8"/>
  <c r="B282" i="41" l="1"/>
  <c r="E282" i="41" s="1"/>
  <c r="D18" i="8"/>
  <c r="F53" i="20"/>
  <c r="D17" i="8" l="1"/>
  <c r="G49" i="18" l="1"/>
  <c r="H130" i="18" s="1"/>
  <c r="H49" i="18"/>
  <c r="H131" i="18" s="1"/>
  <c r="I49" i="18"/>
  <c r="H132" i="18" s="1"/>
  <c r="J49" i="18"/>
  <c r="H133" i="18" s="1"/>
  <c r="K49" i="18"/>
  <c r="I130" i="18" s="1"/>
  <c r="L49" i="18"/>
  <c r="I131" i="18" s="1"/>
  <c r="C268" i="41" s="1"/>
  <c r="M49" i="18"/>
  <c r="I132" i="18" s="1"/>
  <c r="C269" i="41" s="1"/>
  <c r="N49" i="18"/>
  <c r="I133" i="18" s="1"/>
  <c r="C270" i="41" s="1"/>
  <c r="C267" i="41" l="1"/>
  <c r="C271" i="41" s="1"/>
  <c r="I134" i="18"/>
  <c r="B270" i="41"/>
  <c r="E270" i="41" s="1"/>
  <c r="J133" i="18"/>
  <c r="B269" i="41"/>
  <c r="E269" i="41" s="1"/>
  <c r="J132" i="18"/>
  <c r="B268" i="41"/>
  <c r="E268" i="41" s="1"/>
  <c r="J131" i="18"/>
  <c r="B267" i="41"/>
  <c r="J130" i="18"/>
  <c r="H134" i="18"/>
  <c r="J134" i="18" l="1"/>
  <c r="B271" i="41"/>
  <c r="E271" i="41" s="1"/>
  <c r="E267" i="41"/>
</calcChain>
</file>

<file path=xl/sharedStrings.xml><?xml version="1.0" encoding="utf-8"?>
<sst xmlns="http://schemas.openxmlformats.org/spreadsheetml/2006/main" count="3855" uniqueCount="920">
  <si>
    <t>Nivel Educativo</t>
  </si>
  <si>
    <t>Meta</t>
  </si>
  <si>
    <t>Logro</t>
  </si>
  <si>
    <t>Alfabetización</t>
  </si>
  <si>
    <t>Inicial</t>
  </si>
  <si>
    <t>Intermedio</t>
  </si>
  <si>
    <t>Avanzado</t>
  </si>
  <si>
    <t>Total</t>
  </si>
  <si>
    <t>Nombre de la buena práctica</t>
  </si>
  <si>
    <t>Objetivo</t>
  </si>
  <si>
    <t>Datos de Contacto</t>
  </si>
  <si>
    <t>Cargo</t>
  </si>
  <si>
    <t>Fecha de término</t>
  </si>
  <si>
    <t>Estatus</t>
  </si>
  <si>
    <t>Nombre</t>
  </si>
  <si>
    <t>Correo</t>
  </si>
  <si>
    <t>Proyecto</t>
  </si>
  <si>
    <t>Avance %</t>
  </si>
  <si>
    <t>A</t>
  </si>
  <si>
    <t>B</t>
  </si>
  <si>
    <t>B / A</t>
  </si>
  <si>
    <t>TOTAL</t>
  </si>
  <si>
    <t>Problemática</t>
  </si>
  <si>
    <t>Educandos Activos  (a)</t>
  </si>
  <si>
    <t>Educandos Libres  (b)</t>
  </si>
  <si>
    <t xml:space="preserve">¿Qué acciones se implementaron cuando en alguna coordinación de zona se observó la existencia de adultos activos sin módulo vinculado en el periodo? </t>
  </si>
  <si>
    <t>Clave</t>
  </si>
  <si>
    <t>Nombre de Módulo</t>
  </si>
  <si>
    <t>Describe si fuera el caso ¿Cuáles son los principales problemas respecto al material educativo en el periodo?</t>
  </si>
  <si>
    <t>M.42</t>
  </si>
  <si>
    <t>M.01</t>
  </si>
  <si>
    <t>Para empezar</t>
  </si>
  <si>
    <t>M.03</t>
  </si>
  <si>
    <t>Matemáticas para empezar</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</si>
  <si>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</si>
  <si>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</si>
  <si>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</si>
  <si>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</si>
  <si>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</si>
  <si>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</si>
  <si>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</si>
  <si>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</si>
  <si>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</si>
  <si>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</si>
  <si>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</si>
  <si>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</si>
  <si>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</si>
  <si>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</si>
  <si>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</si>
  <si>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</si>
  <si>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</si>
  <si>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</si>
  <si>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</si>
  <si>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</si>
  <si>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</si>
  <si>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</si>
  <si>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</si>
  <si>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</si>
  <si>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</si>
  <si>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</si>
  <si>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</si>
  <si>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</si>
  <si>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</si>
  <si>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</si>
  <si>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</si>
  <si>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</si>
  <si>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</si>
  <si>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</si>
  <si>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</si>
  <si>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</si>
  <si>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</si>
  <si>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</si>
  <si>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</si>
  <si>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</si>
  <si>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</si>
  <si>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</si>
  <si>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</si>
  <si>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</si>
  <si>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</si>
  <si>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</si>
  <si>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</si>
  <si>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</si>
  <si>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</si>
  <si>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</si>
  <si>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</si>
  <si>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</si>
  <si>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</si>
  <si>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</si>
  <si>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</si>
  <si>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</si>
  <si>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</si>
  <si>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</si>
  <si>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</si>
  <si>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</si>
  <si>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</si>
  <si>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</si>
  <si>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</si>
  <si>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</si>
  <si>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</si>
  <si>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</si>
  <si>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</si>
  <si>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M.52</t>
  </si>
  <si>
    <t>Para ganarle a la competencia</t>
  </si>
  <si>
    <t>M.56</t>
  </si>
  <si>
    <t>Las riquezas de nuestra tierra</t>
  </si>
  <si>
    <t>M.53</t>
  </si>
  <si>
    <t>Crédito para mi negocio</t>
  </si>
  <si>
    <t>M.60</t>
  </si>
  <si>
    <t>M.45</t>
  </si>
  <si>
    <t>Cuando enfrentamos un delito… la justicia a nuestro alcance</t>
  </si>
  <si>
    <t>M.47</t>
  </si>
  <si>
    <t>Para enseñar a ser. Educamos desde el principio</t>
  </si>
  <si>
    <t>M.68</t>
  </si>
  <si>
    <t>M.61</t>
  </si>
  <si>
    <t>PEC</t>
  </si>
  <si>
    <t>Incorporación</t>
  </si>
  <si>
    <t>Edad</t>
  </si>
  <si>
    <t>Hombres</t>
  </si>
  <si>
    <t>Mujeres</t>
  </si>
  <si>
    <t>65+</t>
  </si>
  <si>
    <t>65-</t>
  </si>
  <si>
    <t>Primaria</t>
  </si>
  <si>
    <t>Secundaria</t>
  </si>
  <si>
    <t xml:space="preserve"> Exámenes Presentados</t>
  </si>
  <si>
    <t xml:space="preserve"> Exámenes Acreditados</t>
  </si>
  <si>
    <t xml:space="preserve">Hombres </t>
  </si>
  <si>
    <t>Impresos</t>
  </si>
  <si>
    <t>En linea</t>
  </si>
  <si>
    <t>Certificados</t>
  </si>
  <si>
    <t>Si</t>
  </si>
  <si>
    <t>No</t>
  </si>
  <si>
    <t>BUENAS PRÁCTICAS</t>
  </si>
  <si>
    <t>Avanzado (UCN)</t>
  </si>
  <si>
    <t xml:space="preserve">Intermedio (UCN) </t>
  </si>
  <si>
    <t>Inicial (UCE)</t>
  </si>
  <si>
    <t>Alfa (UCE)</t>
  </si>
  <si>
    <t xml:space="preserve">Alfa </t>
  </si>
  <si>
    <t>Convenio Adhesión</t>
  </si>
  <si>
    <t>Convenio Específico</t>
  </si>
  <si>
    <t>Sector</t>
  </si>
  <si>
    <t>Tiempo que lleva colaborando (años cumplidos)</t>
  </si>
  <si>
    <t>No.</t>
  </si>
  <si>
    <t>UCE+UCN</t>
  </si>
  <si>
    <t>Instituciones Privadas</t>
  </si>
  <si>
    <t>Sociedad Civil</t>
  </si>
  <si>
    <t>Exámenes presentados en papel</t>
  </si>
  <si>
    <t>Exámenes acreditados en papel</t>
  </si>
  <si>
    <t>Exámenes presentados en línea</t>
  </si>
  <si>
    <t>Exámenes acreditados en línea</t>
  </si>
  <si>
    <t>Mes</t>
  </si>
  <si>
    <t xml:space="preserve">Cantidad de Exámenes impresos </t>
  </si>
  <si>
    <t>Enero</t>
  </si>
  <si>
    <t>Teleimpresión de exámenes en el periodo</t>
  </si>
  <si>
    <t>Febrero</t>
  </si>
  <si>
    <t>Marzo</t>
  </si>
  <si>
    <t>Abril</t>
  </si>
  <si>
    <t>Mayo</t>
  </si>
  <si>
    <t>Junio</t>
  </si>
  <si>
    <t>Julio</t>
  </si>
  <si>
    <t>Agosto</t>
  </si>
  <si>
    <t>Septiembre</t>
  </si>
  <si>
    <t>Octubre</t>
  </si>
  <si>
    <t>Noviembre</t>
  </si>
  <si>
    <t>Diciembre</t>
  </si>
  <si>
    <t>9999 No especificado de sector de actividad</t>
  </si>
  <si>
    <t>9320 Organismos internacionales y extraterritoriales</t>
  </si>
  <si>
    <t>9319 Descripciones de administración pública que no especifican el nivel de gobierno</t>
  </si>
  <si>
    <t>9314 Administración Pública Municipal</t>
  </si>
  <si>
    <t>9313 Administración Pública Estatal</t>
  </si>
  <si>
    <t>9312 Administración Pública Federal</t>
  </si>
  <si>
    <t>9311 Órganos legislativos</t>
  </si>
  <si>
    <t>8140 Hogares con empleados domésticos</t>
  </si>
  <si>
    <t>8130 Asociaciones y organizaciones</t>
  </si>
  <si>
    <t>8125 Servicios de administración de cementerios</t>
  </si>
  <si>
    <t>8124 Servicios de revelado e impresión de fotografías</t>
  </si>
  <si>
    <t>8123 Servicios de cuidado y de lavado de automóviles por trabajadores ambulantes</t>
  </si>
  <si>
    <t>8122 Estacionamientos y pensiones para vehículos automotores</t>
  </si>
  <si>
    <t>8121 Servicios personales</t>
  </si>
  <si>
    <t>8119 Descripciones insuficientemente especificadas de servicios de reparación y mantenimiento</t>
  </si>
  <si>
    <t>8112 Servicios de reparación y mantenimiento de equipo, maquinaria, artículos para el hogar y personales</t>
  </si>
  <si>
    <t>8111 Servicios de reparación y mantenimiento de automóviles y camiones</t>
  </si>
  <si>
    <t>7223 Centros nocturnos</t>
  </si>
  <si>
    <t>7222 Servicios de preparación de alimentos y bebidas por trabajadores en unidades ambulantes</t>
  </si>
  <si>
    <t>7221 Servicios de preparación de alimentos y bebidas</t>
  </si>
  <si>
    <t>7210 Servicios de alojamiento temporal</t>
  </si>
  <si>
    <t>7133 Venta ambulante de billetes de lotería nacional</t>
  </si>
  <si>
    <t>7132 Venta de billetes de lotería nacional</t>
  </si>
  <si>
    <t>7131 Parques con instalaciones recreativas y casas de juegos electrónicos</t>
  </si>
  <si>
    <t>7120 Museos, sitios históricos, zoológicos y similares</t>
  </si>
  <si>
    <t>7115 Trabajadores ambulantes en espectáculos</t>
  </si>
  <si>
    <t>7114 Artistas, escritores y técnicos independientes</t>
  </si>
  <si>
    <t>7113 Promotores, agentes y representantes de espectáculos artísticos, deportivos y similares</t>
  </si>
  <si>
    <t>7112 Deportistas y equipos deportivos profesionales y semiprofesionales</t>
  </si>
  <si>
    <t>7111 Compañías y grupos de espectáculos artísticos</t>
  </si>
  <si>
    <t>6299 Descripciones insuficientemente especificadas de subsector de actividad del sector</t>
  </si>
  <si>
    <t>6259 Guarderías no especificados de sector privado o público</t>
  </si>
  <si>
    <t>6252 Guarderías pertenecientes al sector público</t>
  </si>
  <si>
    <t>6251 Guarderías pertenecientes al sector privado</t>
  </si>
  <si>
    <t>6249 Otros servicios de asistencia social no especificados de sector privado o público</t>
  </si>
  <si>
    <t>6242 Otros servicios de asistencia social pertenecientes al sector público</t>
  </si>
  <si>
    <t>6241 Otros servicios de asistencia social pertenecientes al sector privado</t>
  </si>
  <si>
    <t>6239 Residencias de asistencia social y para el cuidado de la salud no especificadas de sector privado o público</t>
  </si>
  <si>
    <t>6232 Residencias de asistencia social y para el cuidado de la salud pertenecientes al sector público</t>
  </si>
  <si>
    <t>6231 Residencias de asistencia social y para el cuidado de la salud pertenecientes al sector privado</t>
  </si>
  <si>
    <t>6229 Hospitales no especificados de sector privado o público</t>
  </si>
  <si>
    <t>6222 Hospitales pertenecientes al sector público</t>
  </si>
  <si>
    <t>6221 Hospitales pertenecientes al sector privado</t>
  </si>
  <si>
    <t>6219 Servicios médicos de consulta externa y servicios relacionados no especificados de sector privado o público</t>
  </si>
  <si>
    <t>6212 Servicios médicos de consulta externa y servicios relacionados pertenecientes al sector público</t>
  </si>
  <si>
    <t>6211 Servicios médicos de consulta externa y servicios relacionados pertenecientes al sector privado</t>
  </si>
  <si>
    <t>6199 Descripciones insuficientemente especificadas de subsector de actividad del sector</t>
  </si>
  <si>
    <t>6150 Servicios de apoyo a la educación</t>
  </si>
  <si>
    <t>6149 Otros servicios educativos no especificados de sector privado o público</t>
  </si>
  <si>
    <t>6142 Otros servicios educativos pertenecientes al sector público</t>
  </si>
  <si>
    <t>6141 Otros servicios educativos pertenecientes al sector privado</t>
  </si>
  <si>
    <t>6139 Escuelas de educación superior no especificadas de sector privado o público</t>
  </si>
  <si>
    <t>6132 Escuelas de educación superior pertenecientes al sector público</t>
  </si>
  <si>
    <t>6131 Escuelas de educación superior pertenecientes al sector privado</t>
  </si>
  <si>
    <t>6129 Escuelas de educación postbachillerato no universitaria no especificadas de sector privado o público</t>
  </si>
  <si>
    <t>6122 Escuelas de educación postbachillerato no universitaria perteneciente al sector público</t>
  </si>
  <si>
    <t>6121 Escuelas de educación postbachillerato no universitaria perteneciente al sector privado</t>
  </si>
  <si>
    <t>6119 Escuela de educación básica, media y especial no especificadas de sector privado o público</t>
  </si>
  <si>
    <t>6112 Escuela de educación básica, media y especial pertenecientes al sector público</t>
  </si>
  <si>
    <t>6111 Escuela de educación básica, media y especial pertenecientes al sector privado</t>
  </si>
  <si>
    <t>5620 Manejo de desechos y servicios de remediación</t>
  </si>
  <si>
    <t>5616 Servicios combinados de apoyo a instalaciones</t>
  </si>
  <si>
    <t>5615 Agencias de viajes y servicios de reservaciones</t>
  </si>
  <si>
    <t>5614 Servicios de investigación, protección y seguridad</t>
  </si>
  <si>
    <t>5613 Servicios de limpieza y de instalación y mantenimiento de áreas verdes</t>
  </si>
  <si>
    <t>5612 Limpieza interior de aviones, barcos y trenes</t>
  </si>
  <si>
    <t>5611 Servicios de apoyo a los negocios, de empleo, apoyo secretarial y otros servicios de apoyo a los negocios</t>
  </si>
  <si>
    <t>5510 Corporativos</t>
  </si>
  <si>
    <t>5414 Servicios de fotografía</t>
  </si>
  <si>
    <t>5413 Servicios veterinarios</t>
  </si>
  <si>
    <t>5412 Servicios de investigación científica y desarrollo</t>
  </si>
  <si>
    <t>5411 Servicios profesionales, científicos y técnicos</t>
  </si>
  <si>
    <t>5399 Descripciones insuficientemente especificadas de subsector de actividad del sector</t>
  </si>
  <si>
    <t>5330 Servicios de alquiler de marcas registradas, patentes y franquicias</t>
  </si>
  <si>
    <t>5322 Servicios de alquiler y centros de alquiler de bienes muebles, excepto equipo de transporte terrestre</t>
  </si>
  <si>
    <t>5321 Servicios de alquiler de automóviles, camiones y otros transportes terrestres</t>
  </si>
  <si>
    <t>5310 Servicios inmobiliarios</t>
  </si>
  <si>
    <t>5299 Descripciones insuficientemente especificadas de subsector de actividad del sector</t>
  </si>
  <si>
    <t>5240 Compañías de fianzas, seguros y pensiones</t>
  </si>
  <si>
    <t>5230 Actividades bursátiles, cambiarias y de inversión financiera</t>
  </si>
  <si>
    <t>5229 Descripciones insuficientemente especificadas de servicios financieros no bursátiles</t>
  </si>
  <si>
    <t>5223 Banca de desarrollo, y administración de fondos y fideicomisos del sector público</t>
  </si>
  <si>
    <t>5222 Otras instituciones de intermediación crediticia y financiera no bursátil del sector privado</t>
  </si>
  <si>
    <t>5221 Banca múltiple, y administración de fondos y fideicomisos del sector privado</t>
  </si>
  <si>
    <t>5210 Banca central (Banco de México)</t>
  </si>
  <si>
    <t>5199 Descripciones insuficientemente especificadas de subsector de actividad del sector</t>
  </si>
  <si>
    <t>5190 Otros servicios de información</t>
  </si>
  <si>
    <t>5180 Procesamiento electrónico de información, hospedaje y otros servicios relacionados</t>
  </si>
  <si>
    <t>5170 Otras telecomunicaciones</t>
  </si>
  <si>
    <t>5150 Radio y televisión</t>
  </si>
  <si>
    <t>5120 Industria fílmica y del video, e industria del sonido</t>
  </si>
  <si>
    <t>48-49 Transportes, correos y almacenamiento</t>
  </si>
  <si>
    <t>4930 Servicios de almacenamiento</t>
  </si>
  <si>
    <t>4920 Servicios de mensajería y paquetería</t>
  </si>
  <si>
    <t>4910 Servicios postales</t>
  </si>
  <si>
    <t>4899 Descripciones insuficientemente especificadas de subsector de actividad del sector</t>
  </si>
  <si>
    <t>4882 Servicios de reparación y limpieza exterior de aviones, barcos y trenes</t>
  </si>
  <si>
    <t>4881 Servicios relacionados con el transporte</t>
  </si>
  <si>
    <t>4870 Transporte turístico</t>
  </si>
  <si>
    <t>4860 Transporte por ductos</t>
  </si>
  <si>
    <t>4850 Transporte terrestre de pasajeros, excepto por ferrocarril</t>
  </si>
  <si>
    <t>4840 Autotransporte de carga</t>
  </si>
  <si>
    <t>4830 Transporte por agua</t>
  </si>
  <si>
    <t>4820 Transporte por ferrocarril</t>
  </si>
  <si>
    <t>4810 Transporte aéreo</t>
  </si>
  <si>
    <t>4699 Descripciones insuficientemente especificadas de subsector de actividad del sector</t>
  </si>
  <si>
    <t>4690 Comercio al por menor exclusivamente a través de Internet, y catálogos impresos, televisión y similares</t>
  </si>
  <si>
    <t>4682 Comercio ambulante de partes y refacciones para automóviles, camionetas y combustibles</t>
  </si>
  <si>
    <t>4681 Comercio al por menor de vehículos de motor, refacciones, combustibles y lubricantes</t>
  </si>
  <si>
    <t>4672 Comercio ambulante de artículos de ferretería, tlapalería</t>
  </si>
  <si>
    <t>4671 Comercio al por menor de artículos de ferretería, tlapalería y vidrios</t>
  </si>
  <si>
    <t>4662 Comercio ambulante de muebles, artículos para el hogar y de artículos usados.</t>
  </si>
  <si>
    <t>4661 Comercio al por menor de enseres domésticos, computadoras, artículos para la decoración de interiores y de artículos usados</t>
  </si>
  <si>
    <t>4652 Comercio ambulante de artículos de papelería, para el esparcimiento y otros artículos de uso personal</t>
  </si>
  <si>
    <t>4651 Comercio al por menor de artículos de papelería, para el esparcimiento y otros artículos de uso personal</t>
  </si>
  <si>
    <t>4642 Comercio ambulante de artículos para el cuidado de la salud</t>
  </si>
  <si>
    <t>4641 Comercio al por menor de artículos para el cuidado de la salud</t>
  </si>
  <si>
    <t>4632 Comercio ambulante de productos textiles, bisutería, accesorios de vestir y calzado</t>
  </si>
  <si>
    <t>4631 Comercio al por menor de productos textiles, bisutería, accesorios de vestir y calzado</t>
  </si>
  <si>
    <t>4620 Comercio al por menor en tiendas de autoservicio y departamentales</t>
  </si>
  <si>
    <t>4612 Comercio ambulante de abarrotes, alimentos, bebidas, hielo y tabaco</t>
  </si>
  <si>
    <t>4611 Comercio al por menor de abarrotes, alimentos, bebidas, hielo y tabaco</t>
  </si>
  <si>
    <t>4399 Descripciones insuficientemente especificadas de subsector de actividad del sector</t>
  </si>
  <si>
    <t>4370 Intermediación de comercio al por mayor</t>
  </si>
  <si>
    <t>4360 Comercio al por mayor de camiones y de partes y refacciones nuevas para automóviles, camionetas y camiones</t>
  </si>
  <si>
    <t>4350 Comercio al por mayor de maquinaria, equipo y mobiliario para actividades agropecuarias, industriales, de servicios y comerciales, y de otra maquinaria y equipo de uso en general</t>
  </si>
  <si>
    <t>4340 Comercio al por mayor de materias primas agropecuarias y forestales, para la industria, y materiales de desecho</t>
  </si>
  <si>
    <t>4330 Comercio al por mayor de productos farmacéuticos, de perfumería, artículos para el esparcimiento, electrodomésticos menores y aparatos de linea blanca</t>
  </si>
  <si>
    <t>4320 Comercio al por mayor de productos textiles y calzado</t>
  </si>
  <si>
    <t>4310 Comercio al por mayor de abarrotes, alimentos, bebidas, hielo y tabaco</t>
  </si>
  <si>
    <t>3399 Descripciones insuficientemente especificadas de subsector de actividad del sector</t>
  </si>
  <si>
    <t>3380 Otras industrias manufactureras</t>
  </si>
  <si>
    <t>3370 Fabricación de muebles, colchones y persianas</t>
  </si>
  <si>
    <t>3360 Fabricación de equipo de transporte y partes para vehículos automotores</t>
  </si>
  <si>
    <t>3350 Fabricación de accesorios, aparatos eléctricos y equipo de generación de energía eléctrica</t>
  </si>
  <si>
    <t>3340 Fabricación de equipo de computación, comunicación, medición y de otros equipos, componentes y accesorios electronicos</t>
  </si>
  <si>
    <t>3330 Fabricación de maquinaria y equipo</t>
  </si>
  <si>
    <t>3320 Fabricación de productos metálicos</t>
  </si>
  <si>
    <t>3310 Industrias metálicas básicas</t>
  </si>
  <si>
    <t>3270 Fabricación de productos a base de minerales no metálicos</t>
  </si>
  <si>
    <t>3260 Industria del plástico y del hule</t>
  </si>
  <si>
    <t>3250 Industria química</t>
  </si>
  <si>
    <t>3240 Fabricación de productos derivados del petróleo y del carbón</t>
  </si>
  <si>
    <t>3230 Impresión e industrias conexas</t>
  </si>
  <si>
    <t>3220 Industria del papel</t>
  </si>
  <si>
    <t>3210 Industria de la madera</t>
  </si>
  <si>
    <t>3160 Curtido y acabado de cuero y piel, y fabricación de productos de cuero, piel y materiales sucedáneos</t>
  </si>
  <si>
    <t>3150 Fabricación de prendas de vestir</t>
  </si>
  <si>
    <t>3140 Fabricación de productos textiles, excepto prendas de vestir</t>
  </si>
  <si>
    <t>31-33 Industrias manufactureras</t>
  </si>
  <si>
    <t>3130 Fabricación de insumos textiles y acabado de textiles</t>
  </si>
  <si>
    <t>3120 Industria de las bebidas y del tabaco</t>
  </si>
  <si>
    <t>3110 Industria alimentaria</t>
  </si>
  <si>
    <t>2399 Descripciones insuficientemente especificadas de subsector de actividad del sector</t>
  </si>
  <si>
    <t>2382 Trabajos de albañilería de instalaciones hidrosanitarias y eléctricas y de trabajos en exteriores</t>
  </si>
  <si>
    <t>2381 Trabajos especializados para la construcción</t>
  </si>
  <si>
    <t>2370 Construcción de obras de ingeniería civil</t>
  </si>
  <si>
    <t>2363 Edificación no residencial</t>
  </si>
  <si>
    <t>2362 Autoconstrucción residencial</t>
  </si>
  <si>
    <t>2361 Edificación residencial</t>
  </si>
  <si>
    <t>2222 Suministro de gas por ductos al consumidor final</t>
  </si>
  <si>
    <t>2221 Captación, tratamiento y suministro de agua</t>
  </si>
  <si>
    <t>2210 Generación, transmisión y distribución de energía eléctrica</t>
  </si>
  <si>
    <t>2199 Descripciones insuficientemente especificadas de subsector de actividad del sector</t>
  </si>
  <si>
    <t>2132 Perforación de pozos petroleros y de gas</t>
  </si>
  <si>
    <t>2131 Servicios relacionados con la minería</t>
  </si>
  <si>
    <t>2129 Descripciones insuficientemente especificadas de minerales metálicos y no metálicos</t>
  </si>
  <si>
    <t>2123 Minería de minerales no metálicos</t>
  </si>
  <si>
    <t>2122 Minería de minerales metálicos</t>
  </si>
  <si>
    <t>2121 Minería de carbón mineral</t>
  </si>
  <si>
    <t>1199 Descripciones insuficientemente especificadas de subsector de actividad del sector</t>
  </si>
  <si>
    <t>1150 Servicios relacionados con las actividades agropecuarias y forestales</t>
  </si>
  <si>
    <t>1142 Caza y captura</t>
  </si>
  <si>
    <t>1141 Pesca</t>
  </si>
  <si>
    <t>1130 Aprovechamiento forestal</t>
  </si>
  <si>
    <t>1122 Acuicultura</t>
  </si>
  <si>
    <t>1121 Cría y explotación de animales</t>
  </si>
  <si>
    <t>5110 Edición de periódicos, revistas, libros, software y otros materiales, y edición de estas publicaciones integrada con la impresión</t>
  </si>
  <si>
    <t>491 Servicios postales</t>
  </si>
  <si>
    <t>2110 Extracción de petróleo y gas</t>
  </si>
  <si>
    <t>99 No especificado de sector de actividad</t>
  </si>
  <si>
    <t>93 Actividades legislativas, gubernamentales, de impartición de justicia y de organismos internacionales y extraterritoriales</t>
  </si>
  <si>
    <t>81 Otros servicios excepto actividades gubernamentales</t>
  </si>
  <si>
    <t>72 Servicios de alojamiento temporal y de preparación de alimentos y bebidas</t>
  </si>
  <si>
    <t>71 Servicios de esparcimiento culturales y deportivos, y otros servicios recreativos</t>
  </si>
  <si>
    <t>62 Servicios de salud y de asistencia social</t>
  </si>
  <si>
    <t>61 Servicios educativos</t>
  </si>
  <si>
    <t>56 Servicios de apoyo a los negocios y manejo de desechos y servicios de remediación</t>
  </si>
  <si>
    <t>55 Corporativos</t>
  </si>
  <si>
    <t>54 Servicios profesionales, científicos y técnicos</t>
  </si>
  <si>
    <t>53 Servicios inmobiliarios y de alquiler de bienes muebles e intangibles</t>
  </si>
  <si>
    <t>52 Servicios financieros y de seguros</t>
  </si>
  <si>
    <t>51 Información en medios masivos</t>
  </si>
  <si>
    <t>48 Transportes</t>
  </si>
  <si>
    <t>46 Comercio al por menor</t>
  </si>
  <si>
    <t>43 Comercio al por mayor</t>
  </si>
  <si>
    <t>23 Construcción</t>
  </si>
  <si>
    <t>22 Generación, transmisión y distribución de energía eléctrica, suministro de agua y de gas por producto al consumidor final</t>
  </si>
  <si>
    <t>21 Minería</t>
  </si>
  <si>
    <t>11 Agricultura, cría y explotación de animales, aprovechamiento forestal, pesca y caza</t>
  </si>
  <si>
    <t>Sector Privado</t>
  </si>
  <si>
    <t>19.- Otras</t>
  </si>
  <si>
    <t>18.- Acciones que promuevan el fortalecimiento del tejido social y la seguridad ciudadana</t>
  </si>
  <si>
    <t>17.- Promoción y defensa de los derechos de los consumidores</t>
  </si>
  <si>
    <t xml:space="preserve">16.- Prestación de servicios de apoyo a la creación y fortalecimiento de organizaciones </t>
  </si>
  <si>
    <t>15.- Participación en acciones de protección civil</t>
  </si>
  <si>
    <t>14.- Fomento de acciones para mejorar la economía popular</t>
  </si>
  <si>
    <t>13.- Promoción y fomento educativo, cultural, artístico, científico y tecnológico</t>
  </si>
  <si>
    <t>Zacatecas</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</si>
  <si>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</si>
  <si>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Yucatán</t>
  </si>
  <si>
    <t>11.- Promoción y aportación de servicios para la atención de la salud y cuestiones sanitarias</t>
  </si>
  <si>
    <t>Veracruz de Ignacio de la Llave</t>
  </si>
  <si>
    <t>10.- Promoción del deporte</t>
  </si>
  <si>
    <t>Tlaxcala</t>
  </si>
  <si>
    <t>9.-  Apoyo en la defensa y promoción de los derechos humanos</t>
  </si>
  <si>
    <t>Tamaulipas</t>
  </si>
  <si>
    <t xml:space="preserve">8.- Cooperación para el desarrollo comunitario en el entorno urbano o rural Fracción reforma </t>
  </si>
  <si>
    <t>Tabasco</t>
  </si>
  <si>
    <t xml:space="preserve">7.- Aportación de servicios para la atención a grupos sociales con discapacidad </t>
  </si>
  <si>
    <t>Sonora</t>
  </si>
  <si>
    <t>6.- Promoción de la equidad de género</t>
  </si>
  <si>
    <t>Sinaloa</t>
  </si>
  <si>
    <t>5.- Apoyo para el desarrollo de los pueblos y comunidades indígenas</t>
  </si>
  <si>
    <t>San Luis Potosí</t>
  </si>
  <si>
    <t>4.- Asistencia jurídica</t>
  </si>
  <si>
    <t>Quintana Roo</t>
  </si>
  <si>
    <t>3.- Cívicas, enfocadas a promover la participación ciudadana en asuntos de interés público</t>
  </si>
  <si>
    <t>Querétaro</t>
  </si>
  <si>
    <t>2.- Apoyo a la alimentación popular</t>
  </si>
  <si>
    <t>Puebla</t>
  </si>
  <si>
    <t>1.- Asistencia social, conforme a lo establecido en la Ley Sobre el Sistema Nacional de Asistencia Social y en la Ley General de Salud</t>
  </si>
  <si>
    <t>Oaxaca</t>
  </si>
  <si>
    <t>Sectores Organizaciones de la Sociedad Civil</t>
  </si>
  <si>
    <t>Nuevo León</t>
  </si>
  <si>
    <t>Nayarit</t>
  </si>
  <si>
    <t xml:space="preserve">Entidades Paraestatales no Coordinadas Sectorialmente </t>
  </si>
  <si>
    <t>Morelos</t>
  </si>
  <si>
    <t xml:space="preserve">Turismo </t>
  </si>
  <si>
    <t>Michoacán de Ocampo</t>
  </si>
  <si>
    <t xml:space="preserve">Desarrollo Social </t>
  </si>
  <si>
    <t>México</t>
  </si>
  <si>
    <t>Energía</t>
  </si>
  <si>
    <t>Jalisco</t>
  </si>
  <si>
    <t>Procuraduría General de la República</t>
  </si>
  <si>
    <t>Hidalgo</t>
  </si>
  <si>
    <t>Medio Ambiente, Recursos Naturales y Pesca</t>
  </si>
  <si>
    <t>Guerrero</t>
  </si>
  <si>
    <t>Reforma Agraria</t>
  </si>
  <si>
    <t>Guanajuato</t>
  </si>
  <si>
    <t xml:space="preserve">Trabajo y Previsión Social </t>
  </si>
  <si>
    <t>Durango</t>
  </si>
  <si>
    <t>Salud</t>
  </si>
  <si>
    <t>Ciudad de México</t>
  </si>
  <si>
    <t xml:space="preserve">Educación Pública </t>
  </si>
  <si>
    <t>Chihuahua</t>
  </si>
  <si>
    <t>Comercio y Fomento Industrial</t>
  </si>
  <si>
    <t>Chiapas</t>
  </si>
  <si>
    <t>Comunicaciones y Transportes</t>
  </si>
  <si>
    <t>Colima</t>
  </si>
  <si>
    <t xml:space="preserve">Agricultura, Ganadería y Desarrollo rural </t>
  </si>
  <si>
    <t>Coahuila de Zaragoza</t>
  </si>
  <si>
    <t>Oficial</t>
  </si>
  <si>
    <t>Defensa Nacional</t>
  </si>
  <si>
    <t>Campeche</t>
  </si>
  <si>
    <t>Verbal</t>
  </si>
  <si>
    <t>Hacienda y Crédito Público</t>
  </si>
  <si>
    <t>Baja California Sur</t>
  </si>
  <si>
    <t>Gobernación</t>
  </si>
  <si>
    <t>Baja California</t>
  </si>
  <si>
    <t>Años cumplidos</t>
  </si>
  <si>
    <t>Convenio adhesión</t>
  </si>
  <si>
    <t>Convenio especial</t>
  </si>
  <si>
    <t>Administrativos de la Administración Pública Federal</t>
  </si>
  <si>
    <t>Aguascalientes</t>
  </si>
  <si>
    <t>Sectores  Gobierno Federal</t>
  </si>
  <si>
    <t>Cantidad de Módulos en Almacen Estatal</t>
  </si>
  <si>
    <t>4o. Informe de Autoevaluación Trimestral</t>
  </si>
  <si>
    <t>3er. Informe de Autoevaluación Trimestral</t>
  </si>
  <si>
    <t>Índice</t>
  </si>
  <si>
    <t>Marco jurídico</t>
  </si>
  <si>
    <t>Características</t>
  </si>
  <si>
    <t>Proceso de Elaboración</t>
  </si>
  <si>
    <t>Fecha de Entrega</t>
  </si>
  <si>
    <t xml:space="preserve"> </t>
  </si>
  <si>
    <t>INTRODUCCIÓN</t>
  </si>
  <si>
    <t>LINEAMIENTOS PARA ELABORAR EL INFORME DE AUTOEVALUACIÓN TRIMESTRAL</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</si>
  <si>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</si>
  <si>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</si>
  <si>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</si>
  <si>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t>PROCESO DE ELABORACIÓN</t>
  </si>
  <si>
    <t>RESPONSABILIDADES DEL EQUIPO TÉCNICO ESTATAL</t>
  </si>
  <si>
    <t>FECHA DE ENTREGA</t>
  </si>
  <si>
    <t xml:space="preserve"> Desglose por mes la cantidad de exámenes impresos mediante tele impresión en el periodo </t>
  </si>
  <si>
    <t>INSTITUCIONES PÚBLICAS</t>
  </si>
  <si>
    <t>INSTITUCIONES PRIVADAS</t>
  </si>
  <si>
    <t xml:space="preserve">SOCIEDADES CIVILES </t>
  </si>
  <si>
    <t>1er Trimestre</t>
  </si>
  <si>
    <t>2do Trimestre</t>
  </si>
  <si>
    <t>3er Timestre</t>
  </si>
  <si>
    <t xml:space="preserve">4to Trimestre </t>
  </si>
  <si>
    <t xml:space="preserve">Sonora </t>
  </si>
  <si>
    <t>Lugar / cobertura geográfica</t>
  </si>
  <si>
    <t>Proporcione la siguiente información correspondiente al primer trimestre enero-marzo 2019.</t>
  </si>
  <si>
    <t>Asesores Hispanos</t>
  </si>
  <si>
    <t>Asesores Indígenas</t>
  </si>
  <si>
    <t>Figuras Fijas de Formación</t>
  </si>
  <si>
    <t>Estrategia a implementar en el 2do trim (abril-junio) para resolver problemática</t>
  </si>
  <si>
    <t>INSTITUTO NACIONAL PARA LA EDUCACIÓN DE LOS ADULTOS</t>
  </si>
  <si>
    <t>DIRECCIÓN DE PROSPECTIVA Y EVALUACIÓN</t>
  </si>
  <si>
    <t>SUBDIRECCIÓN DE EVALUACIÓN INSTITUCIONAL</t>
  </si>
  <si>
    <t>cve CZ</t>
  </si>
  <si>
    <t>Nombre de la CZ</t>
  </si>
  <si>
    <t>Nivel</t>
  </si>
  <si>
    <t>Proceso</t>
  </si>
  <si>
    <t>Meta Anual</t>
  </si>
  <si>
    <t>LOGRO</t>
  </si>
  <si>
    <t>CUMPLIMIENTO</t>
  </si>
  <si>
    <t>1er trim
 (ene-mar)</t>
  </si>
  <si>
    <t>2do trim 
(abr-jun)</t>
  </si>
  <si>
    <t>3er trim
 (jul-sep)</t>
  </si>
  <si>
    <t>4to trim
 (oct- dic)</t>
  </si>
  <si>
    <t>% 
1er trim
 (ene-mar)</t>
  </si>
  <si>
    <t>% 
 2do trim
 (ene- jun)</t>
  </si>
  <si>
    <t>% 
3er trim
 (ene-sep)</t>
  </si>
  <si>
    <t>%
 4to trim
 ene-dic)</t>
  </si>
  <si>
    <t>UCE</t>
  </si>
  <si>
    <t>UCN</t>
  </si>
  <si>
    <t>SUMA INSTITUCIONAL</t>
  </si>
  <si>
    <t>Alfabetizadores</t>
  </si>
  <si>
    <t>Asesores Educativos</t>
  </si>
  <si>
    <t>Asesores educativos registrados</t>
  </si>
  <si>
    <t>Asesores educativos a formar</t>
  </si>
  <si>
    <t>Figuras Fijas</t>
  </si>
  <si>
    <t>Numero de figuras fijas a formar</t>
  </si>
  <si>
    <t>Figuras fijas en la coordinación</t>
  </si>
  <si>
    <t>Número de figuras fijas a formar</t>
  </si>
  <si>
    <t>METAS ATENCIÓN A LA DEMANDA</t>
  </si>
  <si>
    <t>Cumplimiento</t>
  </si>
  <si>
    <t>METAS FORMACIÓN</t>
  </si>
  <si>
    <t>Asesores hispanos registrados</t>
  </si>
  <si>
    <t>Asesores indígenas a formar</t>
  </si>
  <si>
    <t>Figuras fijas de formación registradas</t>
  </si>
  <si>
    <t>Asesores hispanos a formar</t>
  </si>
  <si>
    <t>Asesores indígenas registrados</t>
  </si>
  <si>
    <t>Asunto</t>
  </si>
  <si>
    <t>Alfabetización:</t>
  </si>
  <si>
    <t xml:space="preserve">Teleimpresión de Exámenes </t>
  </si>
  <si>
    <t>Explicación cualitativa del avance % del presupuesto</t>
  </si>
  <si>
    <t>Ramo 11</t>
  </si>
  <si>
    <t>Ramo 33</t>
  </si>
  <si>
    <t>Datos de identificación</t>
  </si>
  <si>
    <t xml:space="preserve">Nombre: </t>
  </si>
  <si>
    <t xml:space="preserve">Objetivo: </t>
  </si>
  <si>
    <t xml:space="preserve">Resumen: </t>
  </si>
  <si>
    <t xml:space="preserve">Problemática atendida: </t>
  </si>
  <si>
    <t xml:space="preserve">Acción de seguimiento </t>
  </si>
  <si>
    <t>Nombre acción</t>
  </si>
  <si>
    <t>Resultados</t>
  </si>
  <si>
    <t>Oportuno</t>
  </si>
  <si>
    <t>Congruente</t>
  </si>
  <si>
    <t>Aceptable</t>
  </si>
  <si>
    <t>DEPARTAMENTO DE SEGUIMIENTO OPERATIVO</t>
  </si>
  <si>
    <t>CERESOS, CEFERESOS y Centros de Rehabilitación Social Juvenil</t>
  </si>
  <si>
    <t>Adultos Mayores de 60 años y más</t>
  </si>
  <si>
    <t>PROMAJOVEN</t>
  </si>
  <si>
    <t xml:space="preserve"> Problemática enfrentada 
 enero-marzo 2019</t>
  </si>
  <si>
    <t>Nombre de Instituciones Públicas</t>
  </si>
  <si>
    <t>INSTITUCIONES PÚBLICAS, PRIVADAS Y SOCIEDADES CIVILES</t>
  </si>
  <si>
    <t>Población Atendida</t>
  </si>
  <si>
    <t xml:space="preserve"> Población Atendida</t>
  </si>
  <si>
    <t>UCE/ UCN</t>
  </si>
  <si>
    <t xml:space="preserve">INSTITUCIONES PRIVADAS </t>
  </si>
  <si>
    <t>SOCIEDADES CIVILES</t>
  </si>
  <si>
    <t>% de Avance</t>
  </si>
  <si>
    <t>Datos de Identificación</t>
  </si>
  <si>
    <t>Resumen</t>
  </si>
  <si>
    <t>Fases y/o Etapas contempladas</t>
  </si>
  <si>
    <t xml:space="preserve">Jornaleros Agrícolas Migrantes </t>
  </si>
  <si>
    <t>ACCIONES</t>
  </si>
  <si>
    <t>ACCION DE SEGUIMIENTO</t>
  </si>
  <si>
    <t xml:space="preserve">No. </t>
  </si>
  <si>
    <t>Nombre de acción</t>
  </si>
  <si>
    <t>Fecha de inicio</t>
  </si>
  <si>
    <t>Presupuesto</t>
  </si>
  <si>
    <t>Otras Fuentes de Financiamiento</t>
  </si>
  <si>
    <t>No. CZ</t>
  </si>
  <si>
    <t>Educandos con Módulo vinculado ( c)</t>
  </si>
  <si>
    <t>Cantidad de Módulos en CZ</t>
  </si>
  <si>
    <t>Porcentaje de EA con módulo vinculado    (a+b)-c</t>
  </si>
  <si>
    <r>
      <rPr>
        <b/>
        <sz val="16"/>
        <rFont val="Montserrat"/>
      </rPr>
      <t>1.-</t>
    </r>
    <r>
      <rPr>
        <sz val="16"/>
        <rFont val="Montserrat"/>
      </rPr>
      <t xml:space="preserve"> Proporcione la siguiente información relacionada con el presupuesto en el periodo enero - marzo 2019</t>
    </r>
  </si>
  <si>
    <r>
      <rPr>
        <b/>
        <sz val="16"/>
        <rFont val="Montserrat"/>
      </rPr>
      <t>3.-</t>
    </r>
    <r>
      <rPr>
        <sz val="16"/>
        <rFont val="Montserrat"/>
      </rPr>
      <t xml:space="preserve"> Proporcione la siguiente información relacionada con presupuesto en el periodo enero- marzo 2019</t>
    </r>
  </si>
  <si>
    <t xml:space="preserve">Ciegos y Débiles Visuales </t>
  </si>
  <si>
    <t>Problemática
 (Enero- Marzo 2019)</t>
  </si>
  <si>
    <t>2.- METAS FORMACIÓN</t>
  </si>
  <si>
    <t>Estrategias a implementar en 1er Trim
 (Abril- Junio 2019)</t>
  </si>
  <si>
    <t>3.- METAS EN GRUPOS EN SITUACIÓN DE VULNERABILIDAD</t>
  </si>
  <si>
    <t>4.-  MEVyT ACREDITACIÓN</t>
  </si>
  <si>
    <t>Fases y/o Etapas contempladas:</t>
  </si>
  <si>
    <t>Lugar/ cobertura geográfica:</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</si>
  <si>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</si>
  <si>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</si>
  <si>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 xml:space="preserve">2 2.- La información emitidad por la entidad cumple con al menos tres de las siguientes caracteristicas: aporta, explica, justifica, es congruente </t>
  </si>
  <si>
    <t xml:space="preserve">3 3.- La información emitidad por la entidad cumple con al menos dos de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</si>
  <si>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</si>
  <si>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</si>
  <si>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de manera satisfactoria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</si>
  <si>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</si>
  <si>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</si>
  <si>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</si>
  <si>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Contenido</t>
  </si>
  <si>
    <t xml:space="preserve">Oportuno </t>
  </si>
  <si>
    <t>Excelente</t>
  </si>
  <si>
    <t>Desfasado</t>
  </si>
  <si>
    <t>No entrego IAT</t>
  </si>
  <si>
    <t>Regular</t>
  </si>
  <si>
    <t>Es importante mencionar, que en el análisis que se llevó a cabo respecto al Informe de Autoevaluación Trimestral (IAT) del 1er trimestre que reporta el Instituto/Delegación a su digno a cargo, se detectó lo siguiente:</t>
  </si>
  <si>
    <t>5.- MEVyT MÓDULOS</t>
  </si>
  <si>
    <t>8.- PRESUPUESTO</t>
  </si>
  <si>
    <t>9.- BUENAS PRÁCTICAS</t>
  </si>
  <si>
    <t>(Enero- Marzo 2019)</t>
  </si>
  <si>
    <t>METAS DE GRUPOS EN SITUACIÓN DE VULNERABILIDAD</t>
  </si>
  <si>
    <t>MEVyT ACREDITACIÓN</t>
  </si>
  <si>
    <t>MEVyT Módulos</t>
  </si>
  <si>
    <t>Formación de figuras</t>
  </si>
  <si>
    <t>Convenios</t>
  </si>
  <si>
    <t>Tema</t>
  </si>
  <si>
    <t>Resultado</t>
  </si>
  <si>
    <t>Exámenes Presentados</t>
  </si>
  <si>
    <t>MEVyT</t>
  </si>
  <si>
    <t>Buena Práctica</t>
  </si>
  <si>
    <t>RESULTADOS PEC</t>
  </si>
  <si>
    <t>g</t>
  </si>
  <si>
    <t>Metas atd</t>
  </si>
  <si>
    <t>Metas formacion</t>
  </si>
  <si>
    <t>Metas vulnerabilidad</t>
  </si>
  <si>
    <t>verde</t>
  </si>
  <si>
    <t>rojo</t>
  </si>
  <si>
    <t>Revisión Departamento de Seguimiento Operativo</t>
  </si>
  <si>
    <t>Congruente con el Programa Anual Estatal 2019</t>
  </si>
  <si>
    <t xml:space="preserve">Observaciones Departamento S. O. </t>
  </si>
  <si>
    <t>No es congruente con el Programa Anual Estatal 2019</t>
  </si>
  <si>
    <t>Respecto al proceso de elaboración, recopilación e integración del IAT, se presenta a continuación la propuesta para su elaboración.
1. Se integrará por Proyecto estratégico y Programa Educativo, conforme a la propuesta de la Estructura Programática del año 2019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</si>
  <si>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2019.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t>
  </si>
  <si>
    <t xml:space="preserve">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t>
  </si>
  <si>
    <t>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t>
  </si>
  <si>
    <t>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</si>
  <si>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 Revisar los lineamientos y guion del IAT, así como los criterios estatales a seguir.
* Recibir la capacitación y asesoría por parte del equipo estatal en las fechas establecidas en el cronograma.
* Asesorar y retroalimentar a los técnicos docentes sobre sus ejercicios de diagnóstico, metas y estrategias generales que proponen desarrollar en sus Micro-regiones.
* Integrar el IAT de la coordinación de zona y remitir una copia al área de Planeación del Instituto o Delegación Estatal.</t>
  </si>
  <si>
    <t>SELECCIONAR ENTIDAD</t>
  </si>
  <si>
    <t>1er. Informe de Autoevaluación Trimestral
(enero- marzo) 2019</t>
  </si>
  <si>
    <t>Describe la problemática enfrentada durante el periodo enero-marzo 2019</t>
  </si>
  <si>
    <t>Describe la problemática enfrentada durante el periodo abril-junio 2019</t>
  </si>
  <si>
    <t>Programa 10-14 primaria</t>
  </si>
  <si>
    <t>MEVyT Hispanohablante</t>
  </si>
  <si>
    <t>CONVENIOS</t>
  </si>
  <si>
    <t>Seguimiento 1er Informe de Autoevaluación Trimestral
(enero- marzo) 2019</t>
  </si>
  <si>
    <t>Seguimiento 1er Informe de Autoevaluación Trimestral</t>
  </si>
  <si>
    <t>PRESUPUESTO</t>
  </si>
  <si>
    <t>Revisión Depto.  Seg. Operativo</t>
  </si>
  <si>
    <t>Obvs. Depto.  Seg. Operativo</t>
  </si>
  <si>
    <r>
      <rPr>
        <b/>
        <sz val="12"/>
        <color theme="1"/>
        <rFont val="Montserrat"/>
      </rPr>
      <t>Nota:
*</t>
    </r>
    <r>
      <rPr>
        <sz val="12"/>
        <color theme="1"/>
        <rFont val="Montserrat"/>
      </rPr>
      <t>La buena práctica deberá ser reportada para el 4to trimestre.
* Las buenas practicas estarán ligadas a la operación de los servicios que presta el Institutos y Delegaciones (asesores, UCN,UCE, plazas comunitarias, gratificaciones, módulos, capacitación a figuras solidarias, administrativos etc.)</t>
    </r>
  </si>
  <si>
    <t>M.41</t>
  </si>
  <si>
    <t>M.55</t>
  </si>
  <si>
    <t>M.57</t>
  </si>
  <si>
    <t>M.58</t>
  </si>
  <si>
    <t>M.59</t>
  </si>
  <si>
    <t>M.62</t>
  </si>
  <si>
    <t>M.63</t>
  </si>
  <si>
    <t>M.64</t>
  </si>
  <si>
    <t>M.65</t>
  </si>
  <si>
    <t>M.66</t>
  </si>
  <si>
    <t>M.67</t>
  </si>
  <si>
    <t>M.69</t>
  </si>
  <si>
    <t>M.70</t>
  </si>
  <si>
    <t>M.71</t>
  </si>
  <si>
    <t>M.72</t>
  </si>
  <si>
    <t>M.73</t>
  </si>
  <si>
    <t>M.74</t>
  </si>
  <si>
    <t>M.75</t>
  </si>
  <si>
    <t>Nuestros Valores para la Decmocracia</t>
  </si>
  <si>
    <t>La palabra</t>
  </si>
  <si>
    <t xml:space="preserve">Para crecer de los 0 a los 18 meses. </t>
  </si>
  <si>
    <t>K k´aax Nuestro monte</t>
  </si>
  <si>
    <t xml:space="preserve">El Sinaloa que quiero </t>
  </si>
  <si>
    <t xml:space="preserve">Migré ala frontera </t>
  </si>
  <si>
    <t xml:space="preserve">Hágalo por su salud sexual y reproductiva </t>
  </si>
  <si>
    <t xml:space="preserve">Organizo mi bolsillo y las finanzas familiares </t>
  </si>
  <si>
    <t>Introducción al uso de la computadora</t>
  </si>
  <si>
    <t xml:space="preserve">Escribo con la computadora </t>
  </si>
  <si>
    <t xml:space="preserve">Aprovecho internet </t>
  </si>
  <si>
    <t xml:space="preserve">Vida en reclusión / La educación te hace libre </t>
  </si>
  <si>
    <t>Manejo mis emociones (Para el 10-14)</t>
  </si>
  <si>
    <t>Para crecer de los 18 meses a los 3 años</t>
  </si>
  <si>
    <t>Para crecer de los 3 a los 6 años</t>
  </si>
  <si>
    <t>Aprendamos al conflicto</t>
  </si>
  <si>
    <t>Claves para trabajar en armonía</t>
  </si>
  <si>
    <t>El agua de todos</t>
  </si>
  <si>
    <t xml:space="preserve">Ordena y calculo con la computadora </t>
  </si>
  <si>
    <t xml:space="preserve">Hago presentaciones con la computadora </t>
  </si>
  <si>
    <t>La palabra de la experiencia</t>
  </si>
  <si>
    <t>Para ser grandes. Leer y escribir en la vida</t>
  </si>
  <si>
    <t>Nacional</t>
  </si>
  <si>
    <t>Maya</t>
  </si>
  <si>
    <t>Ch´ol</t>
  </si>
  <si>
    <t>Tojolabal</t>
  </si>
  <si>
    <t>Tseital</t>
  </si>
  <si>
    <t>Tsotsil</t>
  </si>
  <si>
    <t>Zoque</t>
  </si>
  <si>
    <t xml:space="preserve">Rarámuri (Tarahumara) </t>
  </si>
  <si>
    <t xml:space="preserve">Tepehuano del Norte (Odami) </t>
  </si>
  <si>
    <t xml:space="preserve">Tepehuano del Sur (O´dam) </t>
  </si>
  <si>
    <t>Huichol</t>
  </si>
  <si>
    <t>Cora</t>
  </si>
  <si>
    <t>Amuzgo</t>
  </si>
  <si>
    <t xml:space="preserve">Mixteco de Guerrero </t>
  </si>
  <si>
    <t>Nahuatl de Guerrero</t>
  </si>
  <si>
    <t>Tlapaneco</t>
  </si>
  <si>
    <t xml:space="preserve">Náhuatl de la Huasteca </t>
  </si>
  <si>
    <t>Hñahñu (Otomi)</t>
  </si>
  <si>
    <t>Mazahua</t>
  </si>
  <si>
    <t>P´urhepecha</t>
  </si>
  <si>
    <t xml:space="preserve">Chatino Santos Reyes Nopala </t>
  </si>
  <si>
    <t xml:space="preserve">Chatino Tataltepec </t>
  </si>
  <si>
    <t xml:space="preserve">Chatino Yaitepec </t>
  </si>
  <si>
    <t xml:space="preserve">Chatino Zenzontepec </t>
  </si>
  <si>
    <t>Chinanteco Ojitlan</t>
  </si>
  <si>
    <t xml:space="preserve">Chinanteco Sureste Medio </t>
  </si>
  <si>
    <t xml:space="preserve">Chinanteco UsilIa </t>
  </si>
  <si>
    <t xml:space="preserve">Chinanteco Valle Nacional </t>
  </si>
  <si>
    <t xml:space="preserve">Cuicateco del Centro </t>
  </si>
  <si>
    <t xml:space="preserve">Zapoteco Sierra Sur/Noreste Alto (Didzá ) </t>
  </si>
  <si>
    <t xml:space="preserve">Zapoteco Sierra Sur/Central (Diiste) </t>
  </si>
  <si>
    <t xml:space="preserve">Zapoteco Valles/Este Central (Disáa) </t>
  </si>
  <si>
    <t xml:space="preserve">Zapoteco Sierra Sur/Costa Oeste (Diste') </t>
  </si>
  <si>
    <t xml:space="preserve">Zapoteco Sierra Sur/Sureste Alto </t>
  </si>
  <si>
    <t>Zapoteco Costa/Noreste (Distée)</t>
  </si>
  <si>
    <t>Mazateco Media (Én ngixó)</t>
  </si>
  <si>
    <t>Mazateco Alta</t>
  </si>
  <si>
    <t xml:space="preserve">Mixe Alta/Media </t>
  </si>
  <si>
    <t>Mixe Baja</t>
  </si>
  <si>
    <t xml:space="preserve">Mixteco Alta 1 </t>
  </si>
  <si>
    <t>Mixteco Alta 2</t>
  </si>
  <si>
    <t>Mixteco Alta 3</t>
  </si>
  <si>
    <t>Mixteco Baja 1</t>
  </si>
  <si>
    <t>Mixteco Baja 2</t>
  </si>
  <si>
    <t>Mixteco Baja 3</t>
  </si>
  <si>
    <t xml:space="preserve">Mixteco Costa 1 </t>
  </si>
  <si>
    <t>Mixteco Costa 2</t>
  </si>
  <si>
    <t xml:space="preserve">Huave del Oeste (Ombeayiits) </t>
  </si>
  <si>
    <t xml:space="preserve">Triqui Chicahuaxtla </t>
  </si>
  <si>
    <t xml:space="preserve">Triqui Copala </t>
  </si>
  <si>
    <t>Zapoteco Sierra Juárez/Norte</t>
  </si>
  <si>
    <t>Nahuatl Sierra Nororiental (Cuetzalan)</t>
  </si>
  <si>
    <t xml:space="preserve">Nahuatl Sierra Norte </t>
  </si>
  <si>
    <t xml:space="preserve">Nahuatl Sierra Negra/Zongolica </t>
  </si>
  <si>
    <t>Totonaco/Cuetzalan</t>
  </si>
  <si>
    <t xml:space="preserve">Xi'iui (Pame) </t>
  </si>
  <si>
    <t>Tenek (Huasteco)</t>
  </si>
  <si>
    <t xml:space="preserve">Yokot'an Central </t>
  </si>
  <si>
    <t xml:space="preserve">Yokot'an del Este </t>
  </si>
  <si>
    <t xml:space="preserve">Yokot'an del Sureste </t>
  </si>
  <si>
    <t xml:space="preserve">Nahua del Sur/Mecayapan </t>
  </si>
  <si>
    <t xml:space="preserve">Nahua del Sur/Pajapan </t>
  </si>
  <si>
    <t>Nahua del Sur/Zaragoza</t>
  </si>
  <si>
    <t>OtomÍ de la Sierra</t>
  </si>
  <si>
    <t>Popoluca</t>
  </si>
  <si>
    <t>MEVyT Indígena Bilingüe Hispanohablante</t>
  </si>
  <si>
    <t>Cantidad de Módulos en Almacén Estatal</t>
  </si>
  <si>
    <t>Para empezar, las matemáticas de la experiencia. 
Cuento, calculo y mido</t>
  </si>
  <si>
    <t xml:space="preserve">MÓDULOS MEVyT HISPANOHABLANTE </t>
  </si>
  <si>
    <t>MÓDULOS MEVyT HISPANOHABLANTE Y MEVyT INDÍGENA BILINGÜE (MIB)</t>
  </si>
  <si>
    <t>MÓDULO MEVyT INDÍGENA BILINGÜE (MIB)</t>
  </si>
  <si>
    <r>
      <t>El IAT 2019 se caracteriza por:
•  Continuar el proceso de planeación iniciado con la elaboración del PA</t>
    </r>
    <r>
      <rPr>
        <sz val="12"/>
        <color rgb="FFFF0000"/>
        <rFont val="Montserrat"/>
      </rPr>
      <t xml:space="preserve"> </t>
    </r>
    <r>
      <rPr>
        <sz val="12"/>
        <color theme="1"/>
        <rFont val="Montserrat"/>
      </rPr>
      <t>2019</t>
    </r>
    <r>
      <rPr>
        <sz val="12"/>
        <rFont val="Montserrat"/>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Esta alineado con  el Plan Nacional de Desarrollo 2019-2024.</t>
    </r>
  </si>
  <si>
    <t xml:space="preserve">Dada la importancia del seguimiento y evaluación del Programa Anual (PA), la fecha de entrega del "Primer" Informe de Autoevaluación Trimestral (Enero-diciembre)será el 28 de junio de 2019.
Asimismo se proporcionan los siguientes correos electrónicos a los cuales debe ser remitido el informe:
 Lic. Marco Antonio Bernal Gonzalez                      mabernal@inea.gob.mx
 Mtra.  Anayancy Alcantara Armendariz                 aalcantara@inea.gob.mx 
 Lic. Elizabeth Osorio Rivera                                       eosorio@inea.gob.mx
Mismo que debe ser respondido y enviado en formato Excel con el siguiente nombre [IAT (nombre del Estado). xlsx] y con asunto de correo [IAT 1er. trimestre 2019 (nombre de Estado)].
El formato no debe ser modificado ya que está vinculado para su procesamiento. </t>
  </si>
  <si>
    <t>Indígena Bilingüe</t>
  </si>
  <si>
    <t>Instituciones Públicas</t>
  </si>
  <si>
    <t>Sociedades Civiles</t>
  </si>
  <si>
    <t>MEVyTIndígena Bilingüe (MIB)</t>
  </si>
  <si>
    <t xml:space="preserve"> ¿Cuáles son los principales problemas respecto al material educativo en el periodo?</t>
  </si>
  <si>
    <t>FIGURA INSTITUCIONAL</t>
  </si>
  <si>
    <t>FIGURA SOLIDARIA</t>
  </si>
  <si>
    <r>
      <t>· </t>
    </r>
    <r>
      <rPr>
        <b/>
        <sz val="9"/>
        <color rgb="FF000000"/>
        <rFont val="Montserrat"/>
      </rPr>
      <t>Fecha de entrega:</t>
    </r>
    <r>
      <rPr>
        <sz val="9"/>
        <color rgb="FF000000"/>
        <rFont val="Montserrat"/>
      </rPr>
      <t xml:space="preserve">                 </t>
    </r>
  </si>
  <si>
    <r>
      <t xml:space="preserve">·  </t>
    </r>
    <r>
      <rPr>
        <b/>
        <sz val="9"/>
        <color rgb="FF000000"/>
        <rFont val="Montserrat"/>
      </rPr>
      <t>Información:</t>
    </r>
    <r>
      <rPr>
        <sz val="9"/>
        <color rgb="FF000000"/>
        <rFont val="Montserrat"/>
      </rPr>
      <t xml:space="preserve">                 </t>
    </r>
  </si>
  <si>
    <r>
      <t>·  </t>
    </r>
    <r>
      <rPr>
        <b/>
        <sz val="9"/>
        <color rgb="FF000000"/>
        <rFont val="Montserrat"/>
      </rPr>
      <t>Contenido:</t>
    </r>
    <r>
      <rPr>
        <sz val="9"/>
        <color rgb="FF000000"/>
        <rFont val="Montserrat"/>
      </rPr>
      <t xml:space="preserve">                     </t>
    </r>
  </si>
  <si>
    <r>
      <t>· </t>
    </r>
    <r>
      <rPr>
        <b/>
        <sz val="9"/>
        <color rgb="FF000000"/>
        <rFont val="Montserrat"/>
      </rPr>
      <t>Información faltante:</t>
    </r>
    <r>
      <rPr>
        <sz val="9"/>
        <color rgb="FF000000"/>
        <rFont val="Montserrat"/>
      </rPr>
      <t xml:space="preserve">     </t>
    </r>
  </si>
  <si>
    <r>
      <t>· </t>
    </r>
    <r>
      <rPr>
        <b/>
        <sz val="9"/>
        <color rgb="FF000000"/>
        <rFont val="Montserrat"/>
      </rPr>
      <t>Observaciones:</t>
    </r>
    <r>
      <rPr>
        <sz val="9"/>
        <color rgb="FF000000"/>
        <rFont val="Montserrat"/>
      </rPr>
      <t xml:space="preserve">     </t>
    </r>
  </si>
  <si>
    <t>MEVyT Indígena Bilingüe (MIB)</t>
  </si>
  <si>
    <t>MEVyT Indigena Bilingüe (MIB)</t>
  </si>
  <si>
    <t>MEVyt Hispanohablante</t>
  </si>
  <si>
    <t>MEVyt Indígena Bilingüe (MIB)</t>
  </si>
  <si>
    <t>7.- CONVENIOS</t>
  </si>
  <si>
    <t>1.- METAS ATENCIÓN A LA DEMANDA HISPANOHABLENTE</t>
  </si>
  <si>
    <t>1.1- METAS ATENCIÓN A LA DEMANDA MEVyT INDÍGENA BILINGÜE (MIB)</t>
  </si>
  <si>
    <t xml:space="preserve">                                   </t>
  </si>
  <si>
    <t>Ministrado Capitulo 1000</t>
  </si>
  <si>
    <t>Ejercido Capitulo 2000</t>
  </si>
  <si>
    <t>Ejercido Capitulo 1000</t>
  </si>
  <si>
    <t>Ministrado Capitulo 2000</t>
  </si>
  <si>
    <t>Ministrado Capitulo 3000</t>
  </si>
  <si>
    <t>Ejercido Capitulo 3000</t>
  </si>
  <si>
    <t>Ministrado Capitulo 4000</t>
  </si>
  <si>
    <t>Ejercido Capitulo 4000</t>
  </si>
  <si>
    <t>Hombre</t>
  </si>
  <si>
    <t>Género Total</t>
  </si>
  <si>
    <t>Capítulo 1000</t>
  </si>
  <si>
    <t>Capítulo 2000</t>
  </si>
  <si>
    <t>Capítulo 3000</t>
  </si>
  <si>
    <t>Capítulo 4000</t>
  </si>
  <si>
    <t>FIGURA INSTITUCIONAL FORMADA  Y FIGURA SOLIDARIA FORMADA</t>
  </si>
  <si>
    <t>Figura Institucional formada</t>
  </si>
  <si>
    <t>Figura Solidaria formada</t>
  </si>
  <si>
    <t>6.- FIGURAS INSTITUCIONALES  Y SOLIDARIAS FORMADAS</t>
  </si>
  <si>
    <t>RAMO 11</t>
  </si>
  <si>
    <t>RAMO  33</t>
  </si>
  <si>
    <t>FIGURAS INSTITUCIONALES Y SOLIDARIAS FORMADAS</t>
  </si>
  <si>
    <t>Figuras Institucional formada</t>
  </si>
  <si>
    <t>Figuras  Solidaria formada</t>
  </si>
  <si>
    <t>Otras</t>
  </si>
  <si>
    <t>10- Otras</t>
  </si>
  <si>
    <t>Exámenes  acreditados impresos</t>
  </si>
  <si>
    <t>Exámenes línea</t>
  </si>
  <si>
    <t>Porcentaje de EA con módulo vinculado    c/(a-b)</t>
  </si>
  <si>
    <t>Validación de Porcentaje de EA con Módulo vinculado</t>
  </si>
  <si>
    <t xml:space="preserve">Figura Institucional </t>
  </si>
  <si>
    <t>Figura Solidaria</t>
  </si>
  <si>
    <t>El instituto estatal cuenta con un equipo de formadores (organizadores de servicios educativos, formadores especializados y enlaces educativos en cz) integrado en un 89% con personal de nuevo ingreso, esta situación atípica ha propiciado que la formación en este primer trimestre esté orientada básicamente al equipo de formadores en cada coordinación de zona.</t>
  </si>
  <si>
    <t xml:space="preserve">En este año la mayoría de las coordinaciones de zona incorporó una gran cantidad de personal de nuevo ingreso este hecho ha dificultado un tanto la programación de eventos de formación para asesores   </t>
  </si>
  <si>
    <t>A la par de la formación de asesores en coordinación de zona, se continuará fortaleciendo los conocimientos y las habilidades de las figuras responsables de capacitar tendiente a consolidar estos equipos.</t>
  </si>
  <si>
    <t xml:space="preserve">Se realizarán reuniones de balance académico en cada coordinación de zona, las figuras a convocar son: organizadores de servicios educativos, formadores especializados y enlace educativo en cz, durante la sesión se retomarán algunos contenidos de la formación inicial, se hará un análisis de resultados de formación y se establecerán compromisos de capacitación. </t>
  </si>
  <si>
    <t>No aplica</t>
  </si>
  <si>
    <t>Se han realizado reuniones de microplaneación, de CIDAP para establecer los compromisos, priorizando los municipios con mayor analfabetismo</t>
  </si>
  <si>
    <t>Se han firmado convenios con las distintas instancias gubernamentales,empresas privadas, etc., adquiriendo la corresponsabilidad de incorporación y atención.</t>
  </si>
  <si>
    <t>Renuencia de los adultos para incorporarse</t>
  </si>
  <si>
    <t>Los adultos candidatos a incorporarse padecen pobreza extrema por lo que no desean continuar sus estudios</t>
  </si>
  <si>
    <t>En las reuniones CIDAP se tratan temas de sensibilización al adulto, manteniendo el discurso de la corresponsabilidad con los apoyos que se reciben de los ayuntamientos, etc.</t>
  </si>
  <si>
    <t>A veces los aplicadores gastan más en el traslado de lo que perciben</t>
  </si>
  <si>
    <t>La inseguridad en el Estado ha mermado la incorporación</t>
  </si>
  <si>
    <t>Se trata de no exponer a técnicos docentes y figuras solidarias, realizando las recomendaciones necesarias para evitar incidentes.</t>
  </si>
  <si>
    <t>Ojocaliente</t>
  </si>
  <si>
    <t>Pinos</t>
  </si>
  <si>
    <t>Jalpa</t>
  </si>
  <si>
    <t>Tlaltenango</t>
  </si>
  <si>
    <t>Jerez</t>
  </si>
  <si>
    <t>Fresnillo</t>
  </si>
  <si>
    <t>Se tiene renuencia de los adultos analfabetas ya que la mayoría son adultos mayores, ya no se cuenta con la motivación del apoyo de 500 pesos</t>
  </si>
  <si>
    <t>Se han firmado convenios con las distintas instancias gubernamentales,empresas privadas, etc., adquiriendo la corresponsabilidad de incorporación y atención, e insistir al adulto en que se incorpore</t>
  </si>
  <si>
    <t>Algunas veces es difícil tener la continuidad de los adultos que se alfabetizan, existe renuencia por que no le ven el caso seguir estudiando</t>
  </si>
  <si>
    <t xml:space="preserve">Se va a solicitar se analicen los criterios de pago a los aplicadores para flexibilizar las gratificaciones </t>
  </si>
  <si>
    <t>En el primer trimestre no se tuvo mucha actividad ya que no se conocía meta ni presupuesto, además, debido a que desde octubre del 2018 se detuvieron las actividades, se afectó en la continuidad, se dieron de baja muchas figuras solidarias</t>
  </si>
  <si>
    <t>Reuniones del CIDAP, visitas del Director General  a las Coordinaciones, para la motivación del personal y figuras solidarias. Solicitar se apruebe la incorporación de más Figuras y de Técnicos Docentes.</t>
  </si>
  <si>
    <t>Se tiene constante comunicación con la Secreataría de Educación para incorporar a los desertores del sistema escolarizado formal.
Reuniones del CIDAP, visitas del Director General  a las Coordinaciones, para la motivación del personal y figuras solidarias. Solicitar se apruebe la incorporación de más Figuras y de Técnicos Docentes.</t>
  </si>
  <si>
    <t>Inseguridad, por fiestas tradicionales  de las comunidades el educando no asiste a presentar el examen</t>
  </si>
  <si>
    <t>La sede se encuentra cerrado, deserción de aplicadores, en temporadas de siembra el adulto no asiste a presentar examen.</t>
  </si>
  <si>
    <t xml:space="preserve">  Se abrieron nuevas sedes de aplicación, se motivó al educando a presentar examen con una atención más cercana y se implementó sedes en rutas.</t>
  </si>
  <si>
    <t xml:space="preserve">Se promovió la aplicación del examen en  papel llevando la aplicación en zonas muy lejanas con aplicadores institucionales </t>
  </si>
  <si>
    <t xml:space="preserve">En el eje de matemáticas dificultad en la compresión, dificultad de visión.  </t>
  </si>
  <si>
    <t>Se capacito a los asesores en el eje de matemáticas y se reforzó en los demás ejes.</t>
  </si>
  <si>
    <t>El adulto no completa en su totalidad el modulo, falta de tiempo del educando para recibir asesoría.</t>
  </si>
  <si>
    <t>Los  coordinadores de zona, técnico docente y asesores  se llevan  un seguimiento físico y sistemático al educando</t>
  </si>
  <si>
    <t xml:space="preserve">Falta de conectividad al internet en algunas plazas, a los aplicadores se les olvida su contraseña para ingresar al sistema, rotación continua de apoyos técnicos  </t>
  </si>
  <si>
    <t>Los educando no saben utilizar la computadora (tienen miedo) y prefieren presentar en papel.</t>
  </si>
  <si>
    <t>Se revisan constantemente la conectividad de internet en plazas comunitarias.</t>
  </si>
  <si>
    <t xml:space="preserve"> El responsable de SAEL está en línea  la mayor parte del día para reenviar las contraseñas a los aplicadores cuando se les olvidan, se dan capacitaciones en computación</t>
  </si>
  <si>
    <t xml:space="preserve">El sistema SAEL  no muestra la calificación al terminar algunos exámenes, el sistema SAEL se desconecta al momento de estar haciendo el examen el educando, </t>
  </si>
  <si>
    <t>Fallas de luz por la lluvia, nevadas, etc., se reporta las incidencias en SATIC y no hay respuesta</t>
  </si>
  <si>
    <t>Se capacita a aplicadores en informática, y se les proporciona confianza al educando al momento de presentar examen.</t>
  </si>
  <si>
    <t>Se busca la respuesta por SATIC y si no hay respuesta se habla a informática de oficinas centrales para migrar las calificaciones que se quedan atoradas.</t>
  </si>
  <si>
    <t xml:space="preserve">  No hubo incidencias debido a que no se tuco impresión de exámenes este trimestre</t>
  </si>
  <si>
    <t>3202 Zacatecas</t>
  </si>
  <si>
    <t>3203 Ojocaliente</t>
  </si>
  <si>
    <t>3204 Pinos</t>
  </si>
  <si>
    <t>3205 Jalpa</t>
  </si>
  <si>
    <t>3206 Tlaltenango</t>
  </si>
  <si>
    <t>3207 Jerez</t>
  </si>
  <si>
    <t>3208 Fresnillo</t>
  </si>
  <si>
    <t>3209 Sombrerete</t>
  </si>
  <si>
    <t>3210 Río Grande</t>
  </si>
  <si>
    <t>3211 Guadalupe</t>
  </si>
  <si>
    <t>3212 Loreto</t>
  </si>
  <si>
    <t>Se realiza la evaluación MEI a nivel Coordinación para analizar los índices de educandos con módulo vinculado y a partir de los resultados tomar acciones como impresión de listas con educandos sin módulo vinculado, capacitación a nuevos "SASOS" para realizar correctamente la vinculación</t>
  </si>
  <si>
    <t>En las reuniones CIDAP, se insiste a las Coordinaciones que tengan deficiente desempeño en este indicador para que realicen lo propio para elevar el índice.</t>
  </si>
  <si>
    <t>Comedores Comunitarios</t>
  </si>
  <si>
    <t>65 y más</t>
  </si>
  <si>
    <t>LICONSA</t>
  </si>
  <si>
    <t>CONAFE</t>
  </si>
  <si>
    <t>Presidencias Municipales (En total 28)</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</si>
  <si>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</si>
  <si>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</si>
  <si>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</si>
  <si>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</si>
  <si>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</si>
  <si>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</si>
  <si>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</si>
  <si>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</si>
  <si>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</si>
  <si>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</si>
  <si>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Sigamos Aprendiendo en el Hospital</t>
  </si>
  <si>
    <t>SEDAGRO</t>
  </si>
  <si>
    <t>Secretaria de Salud (Federal)</t>
  </si>
  <si>
    <t>Secretaria de Salud de Zacatecas</t>
  </si>
  <si>
    <t>Seguro Popular</t>
  </si>
  <si>
    <t>Prospera</t>
  </si>
  <si>
    <t>Minera Peñasquito</t>
  </si>
  <si>
    <t>Grupo Walmart</t>
  </si>
  <si>
    <t>APTIV (Cableados)</t>
  </si>
  <si>
    <t>Empresas Varias</t>
  </si>
  <si>
    <t>Banco de Alimentos</t>
  </si>
  <si>
    <t>Fundación del "Dr. SIMI"</t>
  </si>
  <si>
    <t>FALTA DE FIGURAS SOLIDARIAS PARA DAR SEGUIMIENTO A LOS DISTINTOS PROGRAMAS.</t>
  </si>
  <si>
    <t>RESISTENCIA DE ALGUNAS INSTITUCIONES PARA COLABORAR EN LA IDENTIFICACIÓN, INCORPORACIÓN Y CERTIFICACIÓN.</t>
  </si>
  <si>
    <t>BUSQUEDA DE LA PARTICIPACIÓN DE BECARIOS Y PRESTADORES DE SERVICIO SOCIAL.</t>
  </si>
  <si>
    <t>SENSIBILIZAR A LAS AUTORIDADES Y PERSISTIR EN LA OFICIALIZACIÓN DE LAS COLABORACIONES.</t>
  </si>
  <si>
    <t>RESISTENCIA DE LAS INSTANCIAS PRIVADAS PARA COLABORAR CON EL INSTITUTO.</t>
  </si>
  <si>
    <t>LA MAYORIA DE LAS EMPRESAS SE ENCUENTRAN LIBRES DE REZAGO EDUCATIVO.</t>
  </si>
  <si>
    <t>SENSIBILIZAR LA PARTE PATRONAL Y MOTIVAR A LOS TRABAJADORES.</t>
  </si>
  <si>
    <t>SENSIBILIZAR Y MOTIVAR A LOS TRABAJADORES PARA QUE APOYEN CON LA INCORPORACIÓN DE FAMILIARES Y/O AMIGOS.</t>
  </si>
  <si>
    <t>DESINTERES POR PARTE DE ALGUNAS SOCIEDADES CIVILES PARA ESTABLECER COLABORACIONES.</t>
  </si>
  <si>
    <t>PERSISTIR CON LA SENSIBILIZACIÓN Y MOTIVACIÓN.</t>
  </si>
  <si>
    <t>Estrategias para atención de grupos prioritarios en rezago educativo</t>
  </si>
  <si>
    <t>Priorizar atención a grupos más vulnerables en rezago educativo</t>
  </si>
  <si>
    <t xml:space="preserve">Se diseñaron estrategias para focalizar la atención de los grupos prioritarios en rezago educativo, cada estrategia tiene un eslogan de difusión que atrae a la población. 1. Mujer con letras, mujer con metas. Generando el acceso a mejores oportunidades laborales, económicas y sociales para ellas y sus familias.
2. Más vale educado que mal acompañado. Atender a jóvenes entre 15 y 29 años que por condiciones diversas han abandonado la primaria o secundaria, mediante una estrategia certera e innovadora, haciendo uso de la ciencia y la tecnología para que incrementen sus posibilidades laborales y de desarrollo.
3. Escribiendo Historia. Dirigido a adultos mayores de 60 años sin educación básica. Más del 30% de la población analfabeta del Estado se encuentra en este rango de edad, por lo que combatir el rezago educativo en este grupo de la sociedad zacatecana ha sido una constante en el quehacer del Instituto.
4. Con Orgullo MEZA (Migrante Zacatecano Educado). Lograr que nuestros connacionales en el extranjero puedan obtener su educación básica mediante Plazas Comunitarias o con la educación a distancia. Así mismo, dar atención a paisanos repatriados o que regresaron a México definitivamente o por una temporada. Lo anterior, a través de las federaciones, clubes, organizaciones en los E.U.A. y de la Secretaría del Zacatecano Migrante y los Municipios.
</t>
  </si>
  <si>
    <t>Estado de Zacatecas</t>
  </si>
  <si>
    <t>Lic. Carlos Peña Badillo</t>
  </si>
  <si>
    <t>Director General del IZEA</t>
  </si>
  <si>
    <t>zac_plan@inea.gob.mx</t>
  </si>
  <si>
    <t>La problemática enfrentada es la renuencia de la población a incorporarse.</t>
  </si>
  <si>
    <t>Activo</t>
  </si>
  <si>
    <t>Seguimiento mediante el área de Concertación.</t>
  </si>
  <si>
    <t>Difusión de las estrategias, se diseñaron frases atractivas y logotipos para cada una.
Se difunde en redes sociales y en el programa de radio del Instituto</t>
  </si>
  <si>
    <t>No se tienen asesores para atender población de ciegos y débiles visuales</t>
  </si>
  <si>
    <t>Se va a insistir en la búsqueda de asesores que atiendan a esta población, apoyándonos con el Instituto de Inclusión del Estado</t>
  </si>
  <si>
    <t>Renuencia del adulto mayor a incorporarse</t>
  </si>
  <si>
    <t>Realizar labor de motivación constante, apoyarse mediante las casas hogar y convenios con otras instancias para que nos apoyen.</t>
  </si>
  <si>
    <t>No se tienen asesores para atender población de ciegos y débiles visuales, se desconoce el nivel educativo de la población con estas condiciones</t>
  </si>
  <si>
    <t>Deserción</t>
  </si>
  <si>
    <t>Realizar visitas domicilarios o en casas hogar para la incorporación</t>
  </si>
  <si>
    <t>Se realizaron convenios de colaboración y se han tenido reuniones con ayuntamientos, SEMUJER, asilos, Secretaría del Migrante, SEC, Asociaciones Civiles.</t>
  </si>
  <si>
    <t>Apoyarse con las instancias con las que se tiene convenio para reicorporar</t>
  </si>
  <si>
    <t>En el nivel 10 - 14 prevalece que son niños vulnerables, en marginación y se dificulta atenderlos</t>
  </si>
  <si>
    <t>NO APLICA PARA ZAC</t>
  </si>
  <si>
    <t>Dado que el recurso de formación llegó en marzo, la formación de figuras educativas en cz (organizadores de servicios educativos, formadores especializados y enlaces educativos en cz) se realizó de manera un tanto tardía a este factor se agrega el hecho de contar en un 90% con figuras de formación de nuevo ingreso.</t>
  </si>
  <si>
    <t xml:space="preserve">En virtud de que la operación del servicio educativo permaneció varado por un tiempo considerable  es un tanto complicado su reinicio por la situación que guardan los educandos y los asesores educativos en le sistema , estos factores impactan negativamente y de manera directa en la programación y realización de e ventos de formación </t>
  </si>
  <si>
    <t>Realizar visitas a las coordinaciones de zona para reforzar contenidos de formación inicial de formadores especializados, ello propiciará la programación de e ventos de formación tanto inicial como continua</t>
  </si>
  <si>
    <t>Realizar reuniones de balance académico en las coordinaciones de zona  para valorar el desempeño de los formadores especializados y, con ello propiciar que los eventos de formación se realicen lo más pronto posible</t>
  </si>
  <si>
    <t>Se tuvo el problema de insuficiencia de material suficiente de acuerdo a las necesidades, y de acuerdo a lo que se vislumbra persistirá el problema.</t>
  </si>
  <si>
    <t>Moderar la entrega de módulos como se vaya vinculando.
Ofrecer el estudio en línea para el ahorro de modulos físicos, y que estos se puedan entregar a educandos que no tengan posibilidad de estudiar en línea.</t>
  </si>
  <si>
    <t>Sombrerete</t>
  </si>
  <si>
    <t>Río Grande</t>
  </si>
  <si>
    <t>Guadalupe</t>
  </si>
  <si>
    <t>Loreto</t>
  </si>
  <si>
    <t>Las dependencias han respondido satisfactoriamente en la firma de convenios, se encuentran comprometidos, de acuerdo a lo establecido en el Plan Estatal de Desarrollo alineandose a la línea estratégia Competitividad y Prosperidad</t>
  </si>
  <si>
    <t>Se tienen reuniones con las dependencias que firmaron convenios.</t>
  </si>
  <si>
    <t xml:space="preserve">Se informa que el inicio de operación de actividades fue a finales del mes de febrero, debido la reestructuración de Coordinaciones Regionales y Técnicos Docentes, aunado a esto la ministración fue recibida el 27 de febrero del presente año, sin embargo se está trabajando en el logro de metas y estableciendo estrategias con organismos públicos y privados. </t>
  </si>
  <si>
    <t>Las ministraciones se han recibido de manera regular, se han pagado prestaciones de acuerdo al contrato colectivo de trabajo, se están realizando compras y contratación de servicios de acuerdo por parte de la Subdirección de Administración y Finanzas. Las gratificaciones a figuras solidarias se llevan a cabo conforme al logro de metas y como complemento al Ramo 11.</t>
  </si>
  <si>
    <t>Se han tenido buenos resultados, se está teniendo respuesta de la población, en cuanto a incorporación y continuidad.</t>
  </si>
  <si>
    <t>La actividad se encuentra en Fase inicial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</si>
</sst>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0_ ;[Red]\-#,##0\ "/>
    <numFmt numFmtId="165" formatCode="[$$-80A]#,##0.00"/>
    <numFmt numFmtId="166" formatCode="0.0%"/>
  </numFmts>
  <fonts count="92">
    <font>
      <sz val="11"/>
      <color theme="1"/>
      <name val="Arial "/>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theme="1"/>
      <name val="Arial"/>
      <family val="2"/>
    </font>
    <font>
      <sz val="10"/>
      <color theme="1"/>
      <name val="Calibri"/>
      <family val="2"/>
      <scheme val="minor"/>
    </font>
    <font>
      <sz val="11"/>
      <color theme="1"/>
      <name val="Arial "/>
      <family val="2"/>
    </font>
    <font>
      <sz val="10"/>
      <name val="Arial"/>
      <family val="2"/>
    </font>
    <font>
      <sz val="12"/>
      <color rgb="FF9C6500"/>
      <name val="Calibri"/>
      <family val="2"/>
    </font>
    <font>
      <b/>
      <sz val="10"/>
      <name val="Arial"/>
      <family val="2"/>
    </font>
    <font>
      <b/>
      <sz val="10"/>
      <color theme="1"/>
      <name val="Arial"/>
      <family val="2"/>
    </font>
    <font>
      <sz val="11"/>
      <name val="Arial"/>
      <family val="2"/>
    </font>
    <font>
      <u/>
      <sz val="10"/>
      <color indexed="12"/>
      <name val="Arial"/>
      <family val="2"/>
    </font>
    <font>
      <sz val="12"/>
      <name val="Arial"/>
      <family val="2"/>
    </font>
    <font>
      <sz val="11"/>
      <color theme="1"/>
      <name val="Montserrat"/>
    </font>
    <font>
      <b/>
      <sz val="11"/>
      <color theme="1"/>
      <name val="Montserrat"/>
    </font>
    <font>
      <b/>
      <sz val="12"/>
      <name val="Arial"/>
      <family val="2"/>
    </font>
    <font>
      <b/>
      <sz val="11"/>
      <color theme="0"/>
      <name val="Montserrat"/>
    </font>
    <font>
      <b/>
      <sz val="12"/>
      <color theme="1"/>
      <name val="Montserrat"/>
    </font>
    <font>
      <sz val="12"/>
      <color theme="1"/>
      <name val="Montserrat"/>
    </font>
    <font>
      <b/>
      <sz val="12"/>
      <color rgb="FFFF0000"/>
      <name val="Montserrat"/>
    </font>
    <font>
      <b/>
      <sz val="14"/>
      <name val="Montserrat"/>
    </font>
    <font>
      <sz val="11"/>
      <name val="Montserrat"/>
    </font>
    <font>
      <b/>
      <sz val="14"/>
      <color theme="0"/>
      <name val="Montserrat"/>
    </font>
    <font>
      <b/>
      <sz val="11"/>
      <name val="Montserrat"/>
    </font>
    <font>
      <sz val="11"/>
      <color theme="0"/>
      <name val="Montserrat"/>
    </font>
    <font>
      <b/>
      <sz val="13"/>
      <color theme="0"/>
      <name val="Montserrat"/>
    </font>
    <font>
      <b/>
      <sz val="10"/>
      <name val="Montserrat"/>
    </font>
    <font>
      <sz val="10"/>
      <color theme="1"/>
      <name val="Montserrat"/>
    </font>
    <font>
      <sz val="26"/>
      <name val="Montserrat"/>
    </font>
    <font>
      <sz val="10"/>
      <name val="Montserrat"/>
    </font>
    <font>
      <sz val="11"/>
      <color indexed="9"/>
      <name val="Montserrat"/>
    </font>
    <font>
      <b/>
      <sz val="10"/>
      <color theme="1" tint="0.499984740745262"/>
      <name val="Montserrat"/>
    </font>
    <font>
      <sz val="10"/>
      <color theme="0"/>
      <name val="Montserrat"/>
    </font>
    <font>
      <b/>
      <sz val="10"/>
      <color theme="0"/>
      <name val="Montserrat"/>
    </font>
    <font>
      <sz val="28"/>
      <color theme="0"/>
      <name val="Montserrat"/>
    </font>
    <font>
      <sz val="20"/>
      <name val="Montserrat"/>
    </font>
    <font>
      <b/>
      <sz val="10.5"/>
      <name val="Montserrat"/>
    </font>
    <font>
      <b/>
      <sz val="10.5"/>
      <color theme="0"/>
      <name val="Montserrat"/>
    </font>
    <font>
      <b/>
      <sz val="10.5"/>
      <color theme="1"/>
      <name val="Montserrat"/>
    </font>
    <font>
      <sz val="16"/>
      <name val="Montserrat"/>
    </font>
    <font>
      <b/>
      <sz val="16"/>
      <name val="Montserrat"/>
    </font>
    <font>
      <b/>
      <sz val="17"/>
      <color theme="0"/>
      <name val="Montserrat"/>
    </font>
    <font>
      <sz val="17"/>
      <name val="Montserrat"/>
    </font>
    <font>
      <b/>
      <sz val="17"/>
      <name val="Montserrat"/>
    </font>
    <font>
      <sz val="12"/>
      <name val="Montserrat"/>
    </font>
    <font>
      <b/>
      <sz val="10"/>
      <color theme="1"/>
      <name val="Montserrat"/>
    </font>
    <font>
      <sz val="10.5"/>
      <color theme="1"/>
      <name val="Montserrat"/>
    </font>
    <font>
      <sz val="10.5"/>
      <name val="Montserrat"/>
    </font>
    <font>
      <sz val="10.5"/>
      <color rgb="FFFF0000"/>
      <name val="Montserrat"/>
    </font>
    <font>
      <u/>
      <sz val="10"/>
      <color indexed="12"/>
      <name val="Montserrat"/>
    </font>
    <font>
      <sz val="9"/>
      <color theme="1"/>
      <name val="Montserrat"/>
    </font>
    <font>
      <b/>
      <sz val="12"/>
      <color theme="0"/>
      <name val="Montserrat"/>
    </font>
    <font>
      <b/>
      <sz val="11"/>
      <color theme="5" tint="-0.249977111117893"/>
      <name val="Montserrat"/>
    </font>
    <font>
      <sz val="11"/>
      <color theme="5" tint="-0.249977111117893"/>
      <name val="Montserrat"/>
    </font>
    <font>
      <b/>
      <sz val="10"/>
      <color theme="5" tint="-0.249977111117893"/>
      <name val="Montserrat"/>
    </font>
    <font>
      <sz val="10"/>
      <color theme="5" tint="-0.249977111117893"/>
      <name val="Montserrat"/>
    </font>
    <font>
      <b/>
      <sz val="17"/>
      <color theme="1"/>
      <name val="Montserrat"/>
    </font>
    <font>
      <b/>
      <sz val="12"/>
      <color rgb="FF2B2B30"/>
      <name val="Tahoma"/>
      <family val="2"/>
    </font>
    <font>
      <sz val="11"/>
      <color rgb="FF2B2B30"/>
      <name val="Arial"/>
      <family val="2"/>
    </font>
    <font>
      <sz val="14"/>
      <name val="Arial"/>
      <family val="2"/>
    </font>
    <font>
      <b/>
      <sz val="12"/>
      <color rgb="FF000000"/>
      <name val="Montserrat"/>
    </font>
    <font>
      <b/>
      <sz val="12"/>
      <name val="Montserrat"/>
    </font>
    <font>
      <b/>
      <sz val="11"/>
      <color indexed="9"/>
      <name val="Montserrat"/>
    </font>
    <font>
      <b/>
      <sz val="14"/>
      <color theme="1"/>
      <name val="Montserrat"/>
    </font>
    <font>
      <sz val="12"/>
      <color theme="0"/>
      <name val="Montserrat"/>
    </font>
    <font>
      <b/>
      <sz val="12"/>
      <color theme="5" tint="-0.249977111117893"/>
      <name val="Montserrat"/>
    </font>
    <font>
      <i/>
      <sz val="11"/>
      <color theme="1"/>
      <name val="Montserrat"/>
    </font>
    <font>
      <i/>
      <sz val="10"/>
      <color theme="0"/>
      <name val="Montserrat"/>
    </font>
    <font>
      <i/>
      <sz val="11"/>
      <color theme="0"/>
      <name val="Montserrat"/>
    </font>
    <font>
      <b/>
      <sz val="12"/>
      <color theme="0" tint="-0.499984740745262"/>
      <name val="Montserrat"/>
    </font>
    <font>
      <sz val="12"/>
      <color rgb="FFFFFFFF"/>
      <name val="Montserrat"/>
    </font>
    <font>
      <u/>
      <sz val="12"/>
      <color indexed="12"/>
      <name val="Montserrat"/>
    </font>
    <font>
      <i/>
      <sz val="12"/>
      <color rgb="FF0000FF"/>
      <name val="Montserrat"/>
    </font>
    <font>
      <i/>
      <u/>
      <sz val="12"/>
      <color rgb="FF0000FF"/>
      <name val="Montserrat"/>
    </font>
    <font>
      <sz val="12"/>
      <color rgb="FFFF0000"/>
      <name val="Montserrat"/>
    </font>
    <font>
      <b/>
      <u/>
      <sz val="14"/>
      <name val="Montserrat"/>
    </font>
    <font>
      <b/>
      <u/>
      <sz val="12"/>
      <color theme="1"/>
      <name val="Montserrat"/>
    </font>
    <font>
      <u/>
      <sz val="11"/>
      <color theme="1"/>
      <name val="Montserrat"/>
    </font>
    <font>
      <b/>
      <sz val="10"/>
      <color rgb="FFFFFFFF"/>
      <name val="Montserrat"/>
    </font>
    <font>
      <b/>
      <sz val="8.5"/>
      <color theme="1"/>
      <name val="Montserrat"/>
    </font>
    <font>
      <b/>
      <sz val="9"/>
      <color rgb="FF000000"/>
      <name val="Montserrat"/>
    </font>
    <font>
      <b/>
      <sz val="8.5"/>
      <color rgb="FF000000"/>
      <name val="Montserrat"/>
    </font>
    <font>
      <sz val="8.5"/>
      <color rgb="FF000000"/>
      <name val="Montserrat"/>
    </font>
    <font>
      <sz val="12"/>
      <color rgb="FF000000"/>
      <name val="Montserrat"/>
    </font>
    <font>
      <sz val="8.5"/>
      <color theme="1"/>
      <name val="Montserrat"/>
    </font>
    <font>
      <b/>
      <u/>
      <sz val="8.5"/>
      <color rgb="FF000000"/>
      <name val="Montserrat"/>
    </font>
    <font>
      <sz val="9"/>
      <color rgb="FF000000"/>
      <name val="Montserrat"/>
    </font>
    <font>
      <b/>
      <u/>
      <sz val="14"/>
      <color theme="1"/>
      <name val="Montserrat"/>
    </font>
    <font>
      <b/>
      <sz val="20"/>
      <name val="Montserrat"/>
    </font>
    <font>
      <sz val="8"/>
      <color theme="1"/>
      <name val="Montserrat"/>
    </font>
  </fonts>
  <fills count="1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rgb="FFFFEB9C"/>
      </patternFill>
    </fill>
    <fill>
      <patternFill patternType="solid">
        <fgColor rgb="FF990033"/>
        <bgColor indexed="64"/>
      </patternFill>
    </fill>
    <fill>
      <patternFill patternType="solid">
        <fgColor theme="2" tint="-9.9978637043366805E-2"/>
        <bgColor indexed="64"/>
      </patternFill>
    </fill>
    <fill>
      <patternFill patternType="solid">
        <fgColor rgb="FFC5BE9B"/>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medium">
        <color theme="0"/>
      </bottom>
      <diagonal/>
    </border>
    <border>
      <left/>
      <right/>
      <top style="medium">
        <color theme="0"/>
      </top>
      <bottom/>
      <diagonal/>
    </border>
    <border>
      <left/>
      <right style="thin">
        <color theme="0" tint="-0.499984740745262"/>
      </right>
      <top/>
      <bottom/>
      <diagonal/>
    </border>
    <border>
      <left style="thin">
        <color theme="0"/>
      </left>
      <right/>
      <top/>
      <bottom style="thin">
        <color theme="0"/>
      </bottom>
      <diagonal/>
    </border>
    <border>
      <left/>
      <right/>
      <top style="thin">
        <color theme="0"/>
      </top>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thin">
        <color theme="0" tint="-0.4999847407452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hair">
        <color indexed="64"/>
      </bottom>
      <diagonal/>
    </border>
    <border>
      <left style="hair">
        <color auto="1"/>
      </left>
      <right/>
      <top/>
      <bottom/>
      <diagonal/>
    </border>
    <border>
      <left style="hair">
        <color auto="1"/>
      </left>
      <right/>
      <top/>
      <bottom style="medium">
        <color auto="1"/>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right/>
      <top style="medium">
        <color indexed="64"/>
      </top>
      <bottom style="medium">
        <color indexed="64"/>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s>
  <cellStyleXfs count="16">
    <xf numFmtId="0" fontId="0" fillId="0" borderId="0"/>
    <xf numFmtId="0" fontId="3" fillId="0" borderId="0"/>
    <xf numFmtId="44" fontId="3" fillId="0" borderId="0" applyFont="0" applyFill="0" applyBorder="0" applyAlignment="0" applyProtection="0"/>
    <xf numFmtId="0" fontId="4" fillId="0" borderId="0"/>
    <xf numFmtId="9" fontId="3" fillId="0" borderId="0" applyFont="0" applyFill="0" applyBorder="0" applyAlignment="0" applyProtection="0"/>
    <xf numFmtId="9" fontId="7" fillId="0" borderId="0" applyFont="0" applyFill="0" applyBorder="0" applyAlignment="0" applyProtection="0"/>
    <xf numFmtId="0" fontId="8" fillId="0" borderId="0"/>
    <xf numFmtId="0" fontId="9" fillId="4" borderId="0" applyNumberFormat="0" applyBorder="0" applyAlignment="0" applyProtection="0"/>
    <xf numFmtId="0" fontId="13" fillId="0" borderId="0" applyNumberFormat="0" applyFill="0" applyBorder="0" applyAlignment="0" applyProtection="0">
      <alignment vertical="top"/>
      <protection locked="0"/>
    </xf>
    <xf numFmtId="0" fontId="2" fillId="0" borderId="0"/>
    <xf numFmtId="0" fontId="3" fillId="0" borderId="0"/>
    <xf numFmtId="9" fontId="2" fillId="0" borderId="0" applyFont="0" applyFill="0" applyBorder="0" applyAlignment="0" applyProtection="0"/>
    <xf numFmtId="0" fontId="2" fillId="0" borderId="0"/>
    <xf numFmtId="0" fontId="1" fillId="0" borderId="0"/>
    <xf numFmtId="0" fontId="1" fillId="0" borderId="0"/>
    <xf numFmtId="44" fontId="7" fillId="0" borderId="0" applyFont="0" applyFill="0" applyBorder="0" applyAlignment="0" applyProtection="0"/>
  </cellStyleXfs>
  <cellXfs count="899">
    <xf numFmtId="0" fontId="0" fillId="0" borderId="0" xfId="0"/>
    <xf numFmtId="0" fontId="3" fillId="0" borderId="0" xfId="1" applyFont="1"/>
    <xf numFmtId="0" fontId="3" fillId="0" borderId="0" xfId="1" applyFont="1" applyBorder="1"/>
    <xf numFmtId="0" fontId="3" fillId="0" borderId="21" xfId="1" applyFont="1" applyBorder="1" applyAlignment="1">
      <alignment horizontal="center"/>
    </xf>
    <xf numFmtId="0" fontId="3" fillId="0" borderId="22" xfId="1" applyFont="1" applyBorder="1" applyAlignment="1">
      <alignment horizontal="center"/>
    </xf>
    <xf numFmtId="0" fontId="3" fillId="0" borderId="26" xfId="1" applyFont="1" applyBorder="1" applyAlignment="1">
      <alignment horizontal="center"/>
    </xf>
    <xf numFmtId="0" fontId="3" fillId="0" borderId="27" xfId="1" applyFont="1" applyBorder="1" applyAlignment="1">
      <alignment horizontal="center"/>
    </xf>
    <xf numFmtId="0" fontId="3" fillId="0" borderId="28" xfId="1" applyFont="1" applyBorder="1" applyAlignment="1">
      <alignment horizontal="center"/>
    </xf>
    <xf numFmtId="0" fontId="3" fillId="0" borderId="29" xfId="1" applyFont="1" applyBorder="1" applyAlignment="1">
      <alignment horizontal="center"/>
    </xf>
    <xf numFmtId="0" fontId="3" fillId="0" borderId="32" xfId="1" applyFont="1" applyBorder="1" applyAlignment="1">
      <alignment horizontal="center"/>
    </xf>
    <xf numFmtId="0" fontId="3" fillId="0" borderId="25" xfId="1" applyFont="1" applyBorder="1"/>
    <xf numFmtId="0" fontId="10" fillId="0" borderId="24" xfId="1" applyFont="1" applyBorder="1"/>
    <xf numFmtId="0" fontId="3" fillId="0" borderId="24" xfId="1" applyFont="1" applyBorder="1"/>
    <xf numFmtId="0" fontId="3" fillId="0" borderId="23" xfId="1" applyFont="1" applyBorder="1"/>
    <xf numFmtId="0" fontId="11" fillId="0" borderId="25" xfId="1" applyFont="1" applyBorder="1"/>
    <xf numFmtId="0" fontId="3" fillId="0" borderId="19" xfId="1" applyFont="1" applyBorder="1"/>
    <xf numFmtId="0" fontId="3" fillId="0" borderId="0" xfId="1" applyFont="1" applyBorder="1" applyAlignment="1">
      <alignment horizontal="left" vertical="center"/>
    </xf>
    <xf numFmtId="0" fontId="3" fillId="0" borderId="18" xfId="1" applyFont="1" applyBorder="1"/>
    <xf numFmtId="0" fontId="5" fillId="0" borderId="19" xfId="1" applyFont="1" applyBorder="1"/>
    <xf numFmtId="0" fontId="5" fillId="0" borderId="0" xfId="1" applyFont="1" applyBorder="1"/>
    <xf numFmtId="0" fontId="3" fillId="0" borderId="16" xfId="1" applyFont="1" applyBorder="1"/>
    <xf numFmtId="0" fontId="3" fillId="0" borderId="15" xfId="1" applyFont="1" applyBorder="1"/>
    <xf numFmtId="0" fontId="3" fillId="0" borderId="17" xfId="1" applyFont="1" applyBorder="1"/>
    <xf numFmtId="0" fontId="5" fillId="0" borderId="20" xfId="1" applyFont="1" applyBorder="1"/>
    <xf numFmtId="0" fontId="0" fillId="0" borderId="38" xfId="0" applyFill="1" applyBorder="1"/>
    <xf numFmtId="0" fontId="0" fillId="0" borderId="39" xfId="0" applyFill="1" applyBorder="1"/>
    <xf numFmtId="0" fontId="0" fillId="0" borderId="40" xfId="0" applyFill="1" applyBorder="1"/>
    <xf numFmtId="0" fontId="19" fillId="0" borderId="0" xfId="9" applyFont="1" applyAlignment="1" applyProtection="1">
      <alignment vertical="center"/>
    </xf>
    <xf numFmtId="0" fontId="15" fillId="0" borderId="0" xfId="9" applyFont="1" applyAlignment="1" applyProtection="1">
      <alignment vertical="center"/>
    </xf>
    <xf numFmtId="0" fontId="21" fillId="0" borderId="0" xfId="9" applyFont="1" applyAlignment="1" applyProtection="1">
      <alignment vertical="center"/>
    </xf>
    <xf numFmtId="0" fontId="15" fillId="0" borderId="1" xfId="9" applyFont="1" applyFill="1" applyBorder="1" applyAlignment="1" applyProtection="1">
      <alignment vertical="center"/>
    </xf>
    <xf numFmtId="0" fontId="16" fillId="0" borderId="1" xfId="9" applyFont="1" applyFill="1" applyBorder="1" applyAlignment="1" applyProtection="1">
      <alignment horizontal="center" vertical="center"/>
    </xf>
    <xf numFmtId="3" fontId="16" fillId="7" borderId="1" xfId="9" applyNumberFormat="1" applyFont="1" applyFill="1" applyBorder="1" applyAlignment="1" applyProtection="1">
      <alignment horizontal="center" vertical="center"/>
      <protection locked="0"/>
    </xf>
    <xf numFmtId="3" fontId="16" fillId="0" borderId="1" xfId="9" applyNumberFormat="1" applyFont="1" applyFill="1" applyBorder="1" applyAlignment="1" applyProtection="1">
      <alignment horizontal="center" vertical="center"/>
      <protection locked="0"/>
    </xf>
    <xf numFmtId="9" fontId="16" fillId="0" borderId="1" xfId="11" applyFont="1" applyFill="1" applyBorder="1" applyAlignment="1" applyProtection="1">
      <alignment horizontal="center" vertical="center"/>
    </xf>
    <xf numFmtId="9" fontId="16" fillId="3" borderId="1" xfId="11" applyFont="1" applyFill="1" applyBorder="1" applyAlignment="1" applyProtection="1">
      <alignment horizontal="center" vertical="center"/>
    </xf>
    <xf numFmtId="0" fontId="23" fillId="0" borderId="1" xfId="9" applyFont="1" applyFill="1" applyBorder="1" applyAlignment="1" applyProtection="1">
      <alignment vertical="center"/>
    </xf>
    <xf numFmtId="0" fontId="15" fillId="6" borderId="1" xfId="9" applyFont="1" applyFill="1" applyBorder="1" applyAlignment="1" applyProtection="1">
      <alignment vertical="center"/>
    </xf>
    <xf numFmtId="0" fontId="16" fillId="6" borderId="1" xfId="9" applyFont="1" applyFill="1" applyBorder="1" applyAlignment="1" applyProtection="1">
      <alignment horizontal="center" vertical="center"/>
    </xf>
    <xf numFmtId="3" fontId="16" fillId="6" borderId="1" xfId="9" applyNumberFormat="1" applyFont="1" applyFill="1" applyBorder="1" applyAlignment="1" applyProtection="1">
      <alignment horizontal="center" vertical="center"/>
      <protection locked="0"/>
    </xf>
    <xf numFmtId="9" fontId="16" fillId="6" borderId="1" xfId="11" applyFont="1" applyFill="1" applyBorder="1" applyAlignment="1" applyProtection="1">
      <alignment horizontal="center" vertical="center"/>
    </xf>
    <xf numFmtId="0" fontId="23" fillId="6" borderId="1" xfId="9" applyFont="1" applyFill="1" applyBorder="1" applyAlignment="1" applyProtection="1">
      <alignment vertical="center"/>
    </xf>
    <xf numFmtId="0" fontId="15" fillId="0" borderId="1" xfId="9" applyFont="1" applyBorder="1" applyAlignment="1" applyProtection="1">
      <alignment vertical="center"/>
    </xf>
    <xf numFmtId="9" fontId="16" fillId="0" borderId="1" xfId="11" applyFont="1" applyBorder="1" applyAlignment="1" applyProtection="1">
      <alignment horizontal="center" vertical="center"/>
    </xf>
    <xf numFmtId="0" fontId="23" fillId="0" borderId="1" xfId="9" applyFont="1" applyBorder="1" applyAlignment="1" applyProtection="1">
      <alignment vertical="center"/>
    </xf>
    <xf numFmtId="0" fontId="15" fillId="0" borderId="6" xfId="9" applyFont="1" applyBorder="1" applyAlignment="1" applyProtection="1">
      <alignment horizontal="center" vertical="center" wrapText="1"/>
    </xf>
    <xf numFmtId="0" fontId="15" fillId="0" borderId="0" xfId="9" applyFont="1" applyBorder="1" applyAlignment="1" applyProtection="1">
      <alignment horizontal="center" vertical="center" wrapText="1"/>
    </xf>
    <xf numFmtId="164" fontId="18" fillId="5" borderId="1" xfId="10" applyNumberFormat="1" applyFont="1" applyFill="1" applyBorder="1" applyAlignment="1" applyProtection="1">
      <alignment vertical="center" wrapText="1" shrinkToFit="1"/>
    </xf>
    <xf numFmtId="0" fontId="25" fillId="0" borderId="1" xfId="9" applyFont="1" applyFill="1" applyBorder="1" applyAlignment="1" applyProtection="1">
      <alignment horizontal="center" vertical="center"/>
    </xf>
    <xf numFmtId="9" fontId="25" fillId="0" borderId="1" xfId="11" applyFont="1" applyFill="1" applyBorder="1" applyAlignment="1" applyProtection="1">
      <alignment horizontal="center" vertical="center"/>
    </xf>
    <xf numFmtId="9" fontId="25" fillId="3" borderId="1" xfId="11" applyFont="1" applyFill="1" applyBorder="1" applyAlignment="1" applyProtection="1">
      <alignment horizontal="center" vertical="center"/>
    </xf>
    <xf numFmtId="0" fontId="15" fillId="0" borderId="37" xfId="9" applyFont="1" applyBorder="1" applyAlignment="1" applyProtection="1">
      <alignment horizontal="center" vertical="center" wrapText="1"/>
    </xf>
    <xf numFmtId="0" fontId="15" fillId="0" borderId="0" xfId="9" applyFont="1" applyFill="1" applyAlignment="1" applyProtection="1">
      <alignment vertical="center"/>
    </xf>
    <xf numFmtId="0" fontId="16" fillId="6" borderId="1" xfId="9" applyFont="1" applyFill="1" applyBorder="1" applyAlignment="1" applyProtection="1">
      <alignment horizontal="center" vertical="center" wrapText="1" shrinkToFit="1"/>
    </xf>
    <xf numFmtId="0" fontId="20" fillId="0" borderId="0" xfId="1" applyFont="1"/>
    <xf numFmtId="0" fontId="16" fillId="0" borderId="0" xfId="9" applyFont="1" applyAlignment="1" applyProtection="1">
      <alignment vertical="center"/>
    </xf>
    <xf numFmtId="0" fontId="15" fillId="0" borderId="0" xfId="3" applyFont="1" applyAlignment="1">
      <alignment horizontal="center" vertical="center"/>
    </xf>
    <xf numFmtId="0" fontId="15" fillId="0" borderId="0" xfId="3" applyFont="1" applyAlignment="1">
      <alignment vertical="center"/>
    </xf>
    <xf numFmtId="0" fontId="15" fillId="0" borderId="0" xfId="3" applyFont="1" applyFill="1" applyBorder="1" applyAlignment="1">
      <alignment vertical="center"/>
    </xf>
    <xf numFmtId="0" fontId="15" fillId="0" borderId="0" xfId="0" applyFont="1" applyAlignment="1">
      <alignment vertical="center"/>
    </xf>
    <xf numFmtId="0" fontId="15" fillId="0" borderId="0" xfId="1" applyFont="1" applyFill="1" applyBorder="1" applyAlignment="1">
      <alignment horizontal="center" vertical="center" wrapText="1" shrinkToFit="1"/>
    </xf>
    <xf numFmtId="0" fontId="16" fillId="0" borderId="0" xfId="3" applyFont="1" applyAlignment="1">
      <alignment vertical="center"/>
    </xf>
    <xf numFmtId="0" fontId="15" fillId="0" borderId="0" xfId="3" applyFont="1" applyFill="1" applyBorder="1" applyAlignment="1">
      <alignment vertical="center" wrapText="1" shrinkToFit="1"/>
    </xf>
    <xf numFmtId="0" fontId="15" fillId="0" borderId="0" xfId="3" applyFont="1" applyFill="1" applyBorder="1" applyAlignment="1">
      <alignment horizontal="center" vertical="center"/>
    </xf>
    <xf numFmtId="0" fontId="26" fillId="0" borderId="0" xfId="1" applyFont="1" applyFill="1" applyBorder="1" applyAlignment="1">
      <alignment horizontal="center" vertical="center"/>
    </xf>
    <xf numFmtId="9" fontId="23" fillId="0" borderId="0" xfId="1" applyNumberFormat="1" applyFont="1" applyFill="1" applyBorder="1" applyAlignment="1">
      <alignment horizontal="center" vertical="center"/>
    </xf>
    <xf numFmtId="0" fontId="15" fillId="0" borderId="0" xfId="0" applyFont="1" applyAlignment="1">
      <alignment horizontal="center" vertical="center"/>
    </xf>
    <xf numFmtId="0" fontId="26" fillId="5" borderId="2" xfId="1" applyFont="1" applyFill="1" applyBorder="1" applyAlignment="1">
      <alignment horizontal="center" vertical="center" wrapText="1"/>
    </xf>
    <xf numFmtId="0" fontId="15" fillId="0" borderId="0" xfId="0" applyFont="1" applyFill="1" applyBorder="1" applyAlignment="1">
      <alignment vertical="center"/>
    </xf>
    <xf numFmtId="0" fontId="16" fillId="0" borderId="0" xfId="0" applyFont="1" applyAlignment="1">
      <alignment vertical="center"/>
    </xf>
    <xf numFmtId="0" fontId="30" fillId="0" borderId="0" xfId="3" applyFont="1" applyAlignment="1">
      <alignment horizontal="right" vertical="center"/>
    </xf>
    <xf numFmtId="0" fontId="15" fillId="0" borderId="0" xfId="1" applyFont="1" applyFill="1" applyBorder="1" applyAlignment="1">
      <alignment horizontal="center" vertical="center"/>
    </xf>
    <xf numFmtId="0" fontId="18" fillId="0" borderId="0" xfId="3" applyFont="1" applyFill="1" applyAlignment="1">
      <alignment vertical="center" wrapText="1"/>
    </xf>
    <xf numFmtId="3" fontId="31" fillId="0" borderId="1" xfId="1" applyNumberFormat="1" applyFont="1" applyFill="1" applyBorder="1" applyAlignment="1">
      <alignment horizontal="center" vertical="center"/>
    </xf>
    <xf numFmtId="0" fontId="31" fillId="0" borderId="1" xfId="1" applyFont="1" applyFill="1" applyBorder="1" applyAlignment="1">
      <alignment horizontal="center" vertical="center" wrapText="1"/>
    </xf>
    <xf numFmtId="9" fontId="31" fillId="0" borderId="1" xfId="1" applyNumberFormat="1" applyFont="1" applyFill="1" applyBorder="1" applyAlignment="1" applyProtection="1">
      <alignment horizontal="center" vertical="center" wrapText="1"/>
    </xf>
    <xf numFmtId="0" fontId="31" fillId="0" borderId="0" xfId="1" applyFont="1" applyFill="1" applyBorder="1" applyAlignment="1">
      <alignment horizontal="center" vertical="center" wrapText="1"/>
    </xf>
    <xf numFmtId="9" fontId="31" fillId="0" borderId="0" xfId="1" applyNumberFormat="1" applyFont="1" applyFill="1" applyBorder="1" applyAlignment="1">
      <alignment vertical="center" wrapText="1"/>
    </xf>
    <xf numFmtId="0" fontId="31" fillId="0" borderId="1" xfId="1" applyFont="1" applyFill="1" applyBorder="1" applyAlignment="1">
      <alignment horizontal="center" vertical="center"/>
    </xf>
    <xf numFmtId="0" fontId="31" fillId="0" borderId="0" xfId="1" applyFont="1" applyFill="1" applyBorder="1" applyAlignment="1">
      <alignment vertical="center" wrapText="1"/>
    </xf>
    <xf numFmtId="9" fontId="16" fillId="6" borderId="1" xfId="5" applyFont="1" applyFill="1" applyBorder="1" applyAlignment="1" applyProtection="1">
      <alignment horizontal="center" vertical="center" wrapText="1" shrinkToFit="1"/>
    </xf>
    <xf numFmtId="0" fontId="31" fillId="0" borderId="12" xfId="1" applyFont="1" applyFill="1" applyBorder="1" applyAlignment="1">
      <alignment vertical="center"/>
    </xf>
    <xf numFmtId="0" fontId="31" fillId="0" borderId="13" xfId="1" applyFont="1" applyFill="1" applyBorder="1" applyAlignment="1">
      <alignment vertical="center"/>
    </xf>
    <xf numFmtId="0" fontId="31" fillId="0" borderId="14" xfId="1" applyFont="1" applyFill="1" applyBorder="1" applyAlignment="1">
      <alignment vertical="center"/>
    </xf>
    <xf numFmtId="0" fontId="33" fillId="0" borderId="0" xfId="0" applyFont="1" applyFill="1" applyBorder="1" applyAlignment="1">
      <alignment vertical="center" wrapText="1"/>
    </xf>
    <xf numFmtId="0" fontId="18" fillId="5" borderId="1" xfId="1" applyFont="1" applyFill="1" applyBorder="1" applyAlignment="1">
      <alignment horizontal="center" vertical="center" wrapText="1"/>
    </xf>
    <xf numFmtId="0" fontId="34" fillId="0" borderId="0" xfId="3" applyFont="1" applyFill="1" applyBorder="1" applyAlignment="1">
      <alignment horizontal="center" vertical="center" wrapText="1"/>
    </xf>
    <xf numFmtId="0" fontId="35" fillId="5" borderId="1" xfId="1" applyFont="1" applyFill="1" applyBorder="1" applyAlignment="1">
      <alignment horizontal="center" vertical="center" wrapText="1"/>
    </xf>
    <xf numFmtId="0" fontId="31" fillId="0" borderId="0" xfId="3" applyFont="1" applyFill="1" applyBorder="1" applyAlignment="1">
      <alignment horizontal="center" vertical="center" wrapText="1"/>
    </xf>
    <xf numFmtId="0" fontId="34" fillId="0" borderId="11" xfId="3" applyFont="1" applyFill="1" applyBorder="1" applyAlignment="1">
      <alignment vertical="center" wrapText="1"/>
    </xf>
    <xf numFmtId="0" fontId="18" fillId="0" borderId="0" xfId="3" applyFont="1" applyFill="1" applyBorder="1" applyAlignment="1">
      <alignment horizontal="center" vertical="center" wrapText="1"/>
    </xf>
    <xf numFmtId="0" fontId="15" fillId="0" borderId="0" xfId="0" applyFont="1" applyFill="1" applyAlignment="1">
      <alignment vertical="center"/>
    </xf>
    <xf numFmtId="0" fontId="15" fillId="0" borderId="0" xfId="0" applyFont="1" applyFill="1" applyBorder="1" applyAlignment="1">
      <alignment horizontal="center" vertical="center"/>
    </xf>
    <xf numFmtId="0" fontId="18" fillId="0" borderId="0" xfId="1" applyFont="1" applyFill="1" applyBorder="1" applyAlignment="1">
      <alignment vertical="center" wrapText="1" shrinkToFit="1"/>
    </xf>
    <xf numFmtId="0" fontId="29" fillId="0" borderId="0" xfId="3" applyFont="1" applyFill="1" applyBorder="1" applyAlignment="1">
      <alignment vertical="center" wrapText="1" shrinkToFit="1"/>
    </xf>
    <xf numFmtId="0" fontId="31" fillId="0" borderId="1" xfId="1" applyFont="1" applyBorder="1" applyAlignment="1">
      <alignment horizontal="center" vertical="center"/>
    </xf>
    <xf numFmtId="0" fontId="26" fillId="0" borderId="0" xfId="1" applyFont="1" applyFill="1" applyBorder="1" applyAlignment="1">
      <alignment vertical="center" wrapText="1"/>
    </xf>
    <xf numFmtId="3" fontId="29" fillId="3" borderId="1" xfId="1" applyNumberFormat="1" applyFont="1" applyFill="1" applyBorder="1" applyAlignment="1">
      <alignment horizontal="center" vertical="center"/>
    </xf>
    <xf numFmtId="0" fontId="15" fillId="0" borderId="60" xfId="3" applyFont="1" applyFill="1" applyBorder="1" applyAlignment="1">
      <alignment vertical="center" wrapText="1" shrinkToFit="1"/>
    </xf>
    <xf numFmtId="0" fontId="15" fillId="0" borderId="0" xfId="0" applyFont="1" applyAlignment="1">
      <alignment vertical="center" wrapText="1" shrinkToFit="1"/>
    </xf>
    <xf numFmtId="0" fontId="29" fillId="0" borderId="1" xfId="1" applyFont="1" applyFill="1" applyBorder="1" applyAlignment="1">
      <alignment horizontal="center" vertical="center"/>
    </xf>
    <xf numFmtId="0" fontId="18" fillId="5" borderId="2" xfId="1" applyFont="1" applyFill="1" applyBorder="1" applyAlignment="1">
      <alignment horizontal="center" vertical="center"/>
    </xf>
    <xf numFmtId="0" fontId="15" fillId="0" borderId="0" xfId="0" applyFont="1" applyBorder="1" applyAlignment="1">
      <alignment vertical="center"/>
    </xf>
    <xf numFmtId="0" fontId="15" fillId="0" borderId="0" xfId="3" applyFont="1"/>
    <xf numFmtId="0" fontId="15" fillId="0" borderId="0" xfId="0" applyFont="1"/>
    <xf numFmtId="0" fontId="36" fillId="0" borderId="8" xfId="1" applyFont="1" applyFill="1" applyBorder="1" applyAlignment="1">
      <alignment vertical="center" wrapText="1"/>
    </xf>
    <xf numFmtId="0" fontId="37" fillId="0" borderId="0" xfId="0" applyFont="1" applyFill="1" applyAlignment="1"/>
    <xf numFmtId="0" fontId="37" fillId="0" borderId="0" xfId="0" applyFont="1" applyAlignment="1"/>
    <xf numFmtId="0" fontId="16" fillId="0" borderId="0" xfId="3" applyFont="1"/>
    <xf numFmtId="0" fontId="38" fillId="0" borderId="1" xfId="1" applyFont="1" applyFill="1" applyBorder="1" applyAlignment="1">
      <alignment horizontal="center" vertical="center" wrapText="1"/>
    </xf>
    <xf numFmtId="0" fontId="38" fillId="0" borderId="1" xfId="3" applyFont="1" applyFill="1" applyBorder="1" applyAlignment="1">
      <alignment horizontal="center" vertical="center" wrapText="1"/>
    </xf>
    <xf numFmtId="3" fontId="31" fillId="0" borderId="1" xfId="1" applyNumberFormat="1" applyFont="1" applyFill="1" applyBorder="1" applyAlignment="1">
      <alignment horizontal="center" vertical="center" wrapText="1"/>
    </xf>
    <xf numFmtId="3" fontId="31" fillId="0" borderId="1" xfId="3" applyNumberFormat="1" applyFont="1" applyFill="1" applyBorder="1" applyAlignment="1">
      <alignment horizontal="center" vertical="center"/>
    </xf>
    <xf numFmtId="3" fontId="31" fillId="0" borderId="1" xfId="1" applyNumberFormat="1" applyFont="1" applyFill="1" applyBorder="1" applyAlignment="1" applyProtection="1">
      <alignment horizontal="center" vertical="center"/>
    </xf>
    <xf numFmtId="0" fontId="15" fillId="0" borderId="11" xfId="3" applyFont="1" applyBorder="1" applyAlignment="1"/>
    <xf numFmtId="0" fontId="31" fillId="0" borderId="0" xfId="3" applyFont="1"/>
    <xf numFmtId="0" fontId="31" fillId="0" borderId="0" xfId="1" applyFont="1" applyFill="1" applyBorder="1" applyAlignment="1">
      <alignment vertical="center"/>
    </xf>
    <xf numFmtId="0" fontId="16" fillId="0" borderId="0" xfId="0" applyFont="1"/>
    <xf numFmtId="0" fontId="40" fillId="0" borderId="0" xfId="3" applyFont="1"/>
    <xf numFmtId="0" fontId="18" fillId="0" borderId="0" xfId="1" applyFont="1" applyFill="1" applyBorder="1" applyAlignment="1">
      <alignment vertical="center"/>
    </xf>
    <xf numFmtId="0" fontId="15" fillId="0" borderId="0" xfId="3" applyFont="1" applyFill="1" applyBorder="1"/>
    <xf numFmtId="0" fontId="35" fillId="0" borderId="0" xfId="1" applyFont="1" applyFill="1" applyBorder="1" applyAlignment="1">
      <alignment horizontal="center" vertical="center" wrapText="1" shrinkToFit="1"/>
    </xf>
    <xf numFmtId="9" fontId="25" fillId="0" borderId="0" xfId="5" applyFont="1" applyFill="1" applyBorder="1" applyAlignment="1">
      <alignment horizontal="center" vertical="center" wrapText="1" shrinkToFit="1"/>
    </xf>
    <xf numFmtId="0" fontId="15" fillId="0" borderId="1" xfId="3" applyFont="1" applyBorder="1" applyAlignment="1">
      <alignment horizontal="center" vertical="center"/>
    </xf>
    <xf numFmtId="9" fontId="25" fillId="0" borderId="1" xfId="5" applyFont="1" applyFill="1" applyBorder="1" applyAlignment="1">
      <alignment horizontal="center" vertical="center" wrapText="1" shrinkToFit="1"/>
    </xf>
    <xf numFmtId="0" fontId="15" fillId="0" borderId="0" xfId="3" applyFont="1" applyBorder="1"/>
    <xf numFmtId="0" fontId="15" fillId="0" borderId="42" xfId="3" applyFont="1" applyFill="1" applyBorder="1" applyAlignment="1">
      <alignment vertical="center" wrapText="1" shrinkToFit="1"/>
    </xf>
    <xf numFmtId="0" fontId="18" fillId="0" borderId="0" xfId="1" applyFont="1" applyFill="1" applyBorder="1" applyAlignment="1">
      <alignment horizontal="center" vertical="center"/>
    </xf>
    <xf numFmtId="9" fontId="15" fillId="0" borderId="0" xfId="5" applyFont="1" applyFill="1" applyBorder="1" applyAlignment="1">
      <alignment horizontal="center" vertical="center"/>
    </xf>
    <xf numFmtId="0" fontId="18" fillId="5" borderId="1" xfId="1" applyFont="1" applyFill="1" applyBorder="1" applyAlignment="1">
      <alignment horizontal="center" vertical="center"/>
    </xf>
    <xf numFmtId="9" fontId="15" fillId="0" borderId="1" xfId="5" applyFont="1" applyBorder="1" applyAlignment="1">
      <alignment horizontal="center" vertical="center"/>
    </xf>
    <xf numFmtId="9" fontId="15" fillId="0" borderId="0" xfId="5" applyFont="1" applyBorder="1" applyAlignment="1">
      <alignment horizontal="center" vertical="center"/>
    </xf>
    <xf numFmtId="9" fontId="15" fillId="0" borderId="0" xfId="5" applyFont="1" applyBorder="1"/>
    <xf numFmtId="0" fontId="28" fillId="0" borderId="0" xfId="1" applyFont="1" applyFill="1" applyBorder="1" applyAlignment="1">
      <alignment vertical="center" wrapText="1"/>
    </xf>
    <xf numFmtId="9" fontId="15" fillId="0" borderId="0" xfId="5" applyFont="1"/>
    <xf numFmtId="0" fontId="28" fillId="0" borderId="8" xfId="1" applyFont="1" applyFill="1" applyBorder="1" applyAlignment="1">
      <alignment vertical="center" wrapText="1"/>
    </xf>
    <xf numFmtId="0" fontId="43" fillId="5" borderId="1" xfId="1" applyFont="1" applyFill="1" applyBorder="1" applyAlignment="1">
      <alignment horizontal="left" vertical="center" wrapText="1" shrinkToFit="1"/>
    </xf>
    <xf numFmtId="0" fontId="43" fillId="5" borderId="1" xfId="1" applyFont="1" applyFill="1" applyBorder="1" applyAlignment="1">
      <alignment horizontal="center" vertical="center" wrapText="1" shrinkToFit="1"/>
    </xf>
    <xf numFmtId="165" fontId="44" fillId="0" borderId="1" xfId="10" applyNumberFormat="1" applyFont="1" applyBorder="1" applyAlignment="1" applyProtection="1">
      <alignment horizontal="center" vertical="center" wrapText="1"/>
      <protection locked="0"/>
    </xf>
    <xf numFmtId="0" fontId="15" fillId="0" borderId="0" xfId="0" applyFont="1" applyAlignment="1">
      <alignment horizontal="center"/>
    </xf>
    <xf numFmtId="0" fontId="47" fillId="8" borderId="1" xfId="1" applyFont="1" applyFill="1" applyBorder="1" applyAlignment="1">
      <alignment horizontal="center" vertical="center" wrapText="1"/>
    </xf>
    <xf numFmtId="0" fontId="34" fillId="5" borderId="1" xfId="1" applyFont="1" applyFill="1" applyBorder="1" applyAlignment="1">
      <alignment horizontal="center" vertical="center" wrapText="1"/>
    </xf>
    <xf numFmtId="0" fontId="18" fillId="0" borderId="0" xfId="3" applyFont="1" applyFill="1" applyBorder="1" applyAlignment="1">
      <alignment vertical="center" wrapText="1"/>
    </xf>
    <xf numFmtId="0" fontId="47" fillId="8" borderId="1" xfId="1" applyFont="1" applyFill="1" applyBorder="1" applyAlignment="1">
      <alignment horizontal="center" vertical="center" wrapText="1" shrinkToFit="1"/>
    </xf>
    <xf numFmtId="0" fontId="47" fillId="0" borderId="0" xfId="1" applyFont="1" applyFill="1" applyBorder="1" applyAlignment="1">
      <alignment horizontal="center" vertical="center" wrapText="1"/>
    </xf>
    <xf numFmtId="0" fontId="28" fillId="0" borderId="0" xfId="1" applyFont="1" applyFill="1" applyBorder="1" applyAlignment="1">
      <alignment horizontal="center" vertical="center" wrapText="1"/>
    </xf>
    <xf numFmtId="0" fontId="34" fillId="0" borderId="0" xfId="1" applyFont="1" applyFill="1" applyBorder="1" applyAlignment="1">
      <alignment horizontal="center" vertical="center"/>
    </xf>
    <xf numFmtId="0" fontId="48" fillId="0" borderId="0" xfId="0" applyFont="1" applyAlignment="1">
      <alignment vertical="center"/>
    </xf>
    <xf numFmtId="0" fontId="26" fillId="5" borderId="1" xfId="1" applyFont="1" applyFill="1" applyBorder="1" applyAlignment="1">
      <alignment horizontal="center" vertical="center" wrapText="1" shrinkToFit="1"/>
    </xf>
    <xf numFmtId="0" fontId="48" fillId="0" borderId="0" xfId="0" applyFont="1" applyFill="1" applyBorder="1" applyAlignment="1">
      <alignment vertical="center"/>
    </xf>
    <xf numFmtId="0" fontId="26" fillId="5" borderId="35" xfId="1" applyFont="1" applyFill="1" applyBorder="1" applyAlignment="1">
      <alignment horizontal="center" vertical="center" wrapText="1" shrinkToFit="1"/>
    </xf>
    <xf numFmtId="0" fontId="26" fillId="5" borderId="43" xfId="1" applyFont="1" applyFill="1" applyBorder="1" applyAlignment="1">
      <alignment horizontal="center" vertical="center" wrapText="1" shrinkToFit="1"/>
    </xf>
    <xf numFmtId="0" fontId="40" fillId="0" borderId="0" xfId="0" applyFont="1" applyAlignment="1">
      <alignment vertical="center"/>
    </xf>
    <xf numFmtId="0" fontId="25" fillId="0" borderId="1" xfId="1" applyFont="1" applyFill="1" applyBorder="1" applyAlignment="1">
      <alignment horizontal="center" vertical="center" wrapText="1" shrinkToFit="1"/>
    </xf>
    <xf numFmtId="14" fontId="31" fillId="0" borderId="1" xfId="1" applyNumberFormat="1" applyFont="1" applyFill="1" applyBorder="1" applyAlignment="1" applyProtection="1">
      <alignment horizontal="center" vertical="center" wrapText="1" shrinkToFit="1"/>
      <protection locked="0"/>
    </xf>
    <xf numFmtId="0" fontId="15" fillId="0" borderId="0" xfId="9" applyFont="1" applyAlignment="1" applyProtection="1">
      <alignment horizontal="center" vertical="center"/>
    </xf>
    <xf numFmtId="0" fontId="15" fillId="0" borderId="0" xfId="9" applyFont="1" applyAlignment="1" applyProtection="1">
      <alignment horizontal="left" vertical="center"/>
    </xf>
    <xf numFmtId="0" fontId="15" fillId="0" borderId="6" xfId="9" applyFont="1" applyBorder="1" applyAlignment="1" applyProtection="1">
      <alignment horizontal="left" vertical="center" wrapText="1"/>
    </xf>
    <xf numFmtId="0" fontId="16" fillId="0" borderId="0" xfId="3" applyFont="1" applyFill="1" applyAlignment="1">
      <alignment vertical="center" wrapText="1"/>
    </xf>
    <xf numFmtId="0" fontId="55" fillId="0" borderId="0" xfId="3" applyFont="1" applyAlignment="1">
      <alignment vertical="center"/>
    </xf>
    <xf numFmtId="0" fontId="56" fillId="9" borderId="1" xfId="1" applyFont="1" applyFill="1" applyBorder="1" applyAlignment="1">
      <alignment horizontal="center" vertical="center" wrapText="1" shrinkToFit="1"/>
    </xf>
    <xf numFmtId="0" fontId="55" fillId="0" borderId="0" xfId="0" applyFont="1" applyAlignment="1">
      <alignment vertical="center"/>
    </xf>
    <xf numFmtId="0" fontId="57" fillId="0" borderId="0" xfId="0" applyFont="1" applyAlignment="1">
      <alignment vertical="center"/>
    </xf>
    <xf numFmtId="0" fontId="55" fillId="0" borderId="0" xfId="1" applyFont="1" applyFill="1" applyBorder="1" applyAlignment="1">
      <alignment horizontal="center" vertical="center" wrapText="1" shrinkToFit="1"/>
    </xf>
    <xf numFmtId="0" fontId="15" fillId="0" borderId="1" xfId="9" applyFont="1" applyFill="1" applyBorder="1" applyAlignment="1" applyProtection="1">
      <alignment vertical="center" wrapText="1" shrinkToFit="1"/>
    </xf>
    <xf numFmtId="0" fontId="15" fillId="0" borderId="1" xfId="9" applyFont="1" applyBorder="1" applyAlignment="1" applyProtection="1">
      <alignment horizontal="center" vertical="center"/>
    </xf>
    <xf numFmtId="3" fontId="16" fillId="0" borderId="0" xfId="9" applyNumberFormat="1" applyFont="1" applyFill="1" applyBorder="1" applyAlignment="1" applyProtection="1">
      <alignment horizontal="center" vertical="center"/>
      <protection locked="0"/>
    </xf>
    <xf numFmtId="0" fontId="16" fillId="0" borderId="0" xfId="9" applyFont="1" applyFill="1" applyBorder="1" applyAlignment="1" applyProtection="1">
      <alignment horizontal="center" vertical="center"/>
    </xf>
    <xf numFmtId="9" fontId="16" fillId="0" borderId="0" xfId="11" applyFont="1" applyFill="1" applyBorder="1" applyAlignment="1" applyProtection="1">
      <alignment horizontal="center" vertical="center"/>
    </xf>
    <xf numFmtId="0" fontId="55" fillId="0" borderId="0" xfId="3" applyFont="1" applyFill="1" applyAlignment="1">
      <alignment vertical="center"/>
    </xf>
    <xf numFmtId="0" fontId="15" fillId="0" borderId="6" xfId="9" applyFont="1" applyFill="1" applyBorder="1" applyAlignment="1" applyProtection="1">
      <alignment horizontal="center" vertical="center" wrapText="1"/>
    </xf>
    <xf numFmtId="0" fontId="15" fillId="0" borderId="6" xfId="9" applyFont="1" applyFill="1" applyBorder="1" applyAlignment="1" applyProtection="1">
      <alignment horizontal="left" vertical="center" wrapText="1"/>
    </xf>
    <xf numFmtId="0" fontId="15" fillId="0" borderId="0" xfId="9" applyFont="1" applyFill="1" applyAlignment="1" applyProtection="1">
      <alignment horizontal="center" vertical="center"/>
    </xf>
    <xf numFmtId="0" fontId="16" fillId="0" borderId="0" xfId="9" applyFont="1" applyFill="1" applyAlignment="1" applyProtection="1">
      <alignment vertical="center"/>
    </xf>
    <xf numFmtId="0" fontId="22" fillId="0" borderId="0" xfId="10" applyFont="1" applyFill="1" applyBorder="1" applyAlignment="1" applyProtection="1">
      <alignment horizontal="center" vertical="center" wrapText="1" shrinkToFit="1"/>
    </xf>
    <xf numFmtId="0" fontId="15" fillId="0" borderId="0" xfId="9" applyFont="1" applyFill="1" applyBorder="1" applyAlignment="1" applyProtection="1">
      <alignment vertical="center"/>
    </xf>
    <xf numFmtId="0" fontId="55" fillId="0" borderId="0" xfId="3" applyFont="1" applyFill="1" applyBorder="1" applyAlignment="1">
      <alignment vertical="center"/>
    </xf>
    <xf numFmtId="0" fontId="25" fillId="0" borderId="0" xfId="10" applyFont="1" applyFill="1" applyBorder="1" applyAlignment="1" applyProtection="1">
      <alignment horizontal="center" vertical="center"/>
    </xf>
    <xf numFmtId="0" fontId="15" fillId="3" borderId="0" xfId="9" applyFont="1" applyFill="1" applyBorder="1" applyAlignment="1" applyProtection="1">
      <alignment vertical="center"/>
    </xf>
    <xf numFmtId="0" fontId="16" fillId="0" borderId="0" xfId="3" applyFont="1" applyFill="1" applyAlignment="1">
      <alignment vertical="center"/>
    </xf>
    <xf numFmtId="164" fontId="53" fillId="0" borderId="0" xfId="10" applyNumberFormat="1" applyFont="1" applyFill="1" applyBorder="1" applyAlignment="1" applyProtection="1">
      <alignment horizontal="center" vertical="center" wrapText="1" shrinkToFit="1"/>
    </xf>
    <xf numFmtId="0" fontId="18" fillId="0" borderId="0" xfId="1" applyFont="1" applyFill="1" applyBorder="1" applyAlignment="1">
      <alignment vertical="center" wrapText="1"/>
    </xf>
    <xf numFmtId="0" fontId="16" fillId="0" borderId="0" xfId="3" applyFont="1" applyBorder="1" applyAlignment="1">
      <alignment vertical="center"/>
    </xf>
    <xf numFmtId="0" fontId="23" fillId="0" borderId="1" xfId="9" applyFont="1" applyFill="1" applyBorder="1" applyAlignment="1" applyProtection="1">
      <alignment horizontal="left" vertical="center"/>
    </xf>
    <xf numFmtId="0" fontId="15" fillId="6" borderId="1" xfId="9" applyFont="1" applyFill="1" applyBorder="1" applyAlignment="1" applyProtection="1">
      <alignment horizontal="left" vertical="center"/>
    </xf>
    <xf numFmtId="0" fontId="23" fillId="6" borderId="1" xfId="9" applyFont="1" applyFill="1" applyBorder="1" applyAlignment="1" applyProtection="1">
      <alignment horizontal="left" vertical="center"/>
    </xf>
    <xf numFmtId="0" fontId="15" fillId="0" borderId="37" xfId="9" applyFont="1" applyBorder="1" applyAlignment="1" applyProtection="1">
      <alignment horizontal="left" vertical="center" wrapText="1"/>
    </xf>
    <xf numFmtId="0" fontId="15" fillId="0" borderId="4" xfId="9" applyFont="1" applyBorder="1" applyAlignment="1" applyProtection="1">
      <alignment horizontal="left" vertical="center" wrapText="1"/>
    </xf>
    <xf numFmtId="0" fontId="18" fillId="5" borderId="1" xfId="9" applyFont="1" applyFill="1" applyBorder="1" applyAlignment="1" applyProtection="1">
      <alignment horizontal="left" vertical="center"/>
    </xf>
    <xf numFmtId="0" fontId="15" fillId="0" borderId="0" xfId="9" applyFont="1" applyFill="1" applyAlignment="1" applyProtection="1">
      <alignment horizontal="left" vertical="center"/>
    </xf>
    <xf numFmtId="0" fontId="15" fillId="0" borderId="1" xfId="9" applyFont="1" applyBorder="1" applyAlignment="1" applyProtection="1">
      <alignment horizontal="left" vertical="center"/>
    </xf>
    <xf numFmtId="0" fontId="15" fillId="0" borderId="1" xfId="9" applyFont="1" applyFill="1" applyBorder="1" applyAlignment="1" applyProtection="1">
      <alignment horizontal="left" vertical="center" wrapText="1" shrinkToFit="1"/>
    </xf>
    <xf numFmtId="0" fontId="15" fillId="0" borderId="0" xfId="9" applyFont="1" applyFill="1" applyBorder="1" applyAlignment="1" applyProtection="1">
      <alignment horizontal="left" vertical="center" wrapText="1"/>
    </xf>
    <xf numFmtId="0" fontId="15" fillId="0" borderId="0" xfId="9" applyFont="1" applyFill="1" applyBorder="1" applyAlignment="1" applyProtection="1">
      <alignment horizontal="left" vertical="center" wrapText="1" shrinkToFit="1"/>
    </xf>
    <xf numFmtId="3" fontId="25" fillId="0" borderId="1" xfId="9" applyNumberFormat="1" applyFont="1" applyFill="1" applyBorder="1" applyAlignment="1" applyProtection="1">
      <alignment horizontal="center" vertical="center"/>
    </xf>
    <xf numFmtId="0" fontId="16" fillId="0" borderId="11" xfId="3" applyFont="1" applyBorder="1" applyAlignment="1"/>
    <xf numFmtId="0" fontId="28" fillId="0" borderId="0" xfId="3" applyFont="1"/>
    <xf numFmtId="0" fontId="16" fillId="0" borderId="0" xfId="0" applyFont="1" applyFill="1" applyBorder="1" applyAlignment="1">
      <alignment vertical="center"/>
    </xf>
    <xf numFmtId="0" fontId="16" fillId="0" borderId="0" xfId="3" applyFont="1" applyBorder="1"/>
    <xf numFmtId="3" fontId="23" fillId="0" borderId="1" xfId="1" applyNumberFormat="1" applyFont="1" applyFill="1" applyBorder="1" applyAlignment="1">
      <alignment horizontal="center" vertical="center"/>
    </xf>
    <xf numFmtId="9" fontId="23" fillId="3" borderId="1" xfId="1" applyNumberFormat="1" applyFont="1" applyFill="1" applyBorder="1" applyAlignment="1">
      <alignment horizontal="center" vertical="center"/>
    </xf>
    <xf numFmtId="0" fontId="3" fillId="0" borderId="25" xfId="0" applyFont="1" applyBorder="1"/>
    <xf numFmtId="0" fontId="3" fillId="0" borderId="24" xfId="0" applyFont="1" applyBorder="1"/>
    <xf numFmtId="0" fontId="3" fillId="0" borderId="23" xfId="0" applyFont="1" applyBorder="1"/>
    <xf numFmtId="0" fontId="3" fillId="0" borderId="19" xfId="0" applyFont="1" applyBorder="1"/>
    <xf numFmtId="0" fontId="17" fillId="0" borderId="0" xfId="0" applyFont="1" applyBorder="1"/>
    <xf numFmtId="0" fontId="14" fillId="0" borderId="0" xfId="0" applyFont="1" applyBorder="1"/>
    <xf numFmtId="0" fontId="14" fillId="0" borderId="18" xfId="0" applyFont="1" applyBorder="1"/>
    <xf numFmtId="0" fontId="59" fillId="13" borderId="0" xfId="0" applyFont="1" applyFill="1" applyBorder="1"/>
    <xf numFmtId="0" fontId="17" fillId="0" borderId="0" xfId="0" applyFont="1" applyBorder="1" applyAlignment="1">
      <alignment wrapText="1"/>
    </xf>
    <xf numFmtId="0" fontId="59" fillId="10" borderId="0" xfId="0" applyFont="1" applyFill="1" applyBorder="1"/>
    <xf numFmtId="0" fontId="59" fillId="11" borderId="0" xfId="0" applyFont="1" applyFill="1" applyBorder="1"/>
    <xf numFmtId="0" fontId="59" fillId="12" borderId="0" xfId="0" applyFont="1" applyFill="1" applyBorder="1"/>
    <xf numFmtId="0" fontId="60" fillId="0" borderId="0" xfId="0" applyFont="1" applyBorder="1"/>
    <xf numFmtId="0" fontId="12" fillId="0" borderId="0" xfId="0" applyFont="1" applyBorder="1"/>
    <xf numFmtId="0" fontId="3" fillId="0" borderId="0" xfId="0" applyFont="1" applyBorder="1"/>
    <xf numFmtId="0" fontId="61" fillId="0" borderId="18" xfId="0" applyFont="1" applyFill="1" applyBorder="1"/>
    <xf numFmtId="0" fontId="10" fillId="0" borderId="0" xfId="1" applyFont="1" applyBorder="1"/>
    <xf numFmtId="0" fontId="3" fillId="14" borderId="0" xfId="1" applyFont="1" applyFill="1" applyBorder="1"/>
    <xf numFmtId="0" fontId="3" fillId="11" borderId="0" xfId="1" applyFont="1" applyFill="1" applyBorder="1"/>
    <xf numFmtId="0" fontId="3" fillId="12" borderId="0" xfId="1" applyFont="1" applyFill="1" applyBorder="1"/>
    <xf numFmtId="0" fontId="26" fillId="5" borderId="1" xfId="1" applyFont="1" applyFill="1" applyBorder="1" applyAlignment="1">
      <alignment horizontal="center" vertical="center"/>
    </xf>
    <xf numFmtId="0" fontId="26" fillId="5" borderId="1" xfId="1" applyFont="1" applyFill="1" applyBorder="1" applyAlignment="1">
      <alignment horizontal="center" vertical="center" wrapText="1"/>
    </xf>
    <xf numFmtId="0" fontId="18" fillId="5" borderId="1" xfId="1" applyFont="1" applyFill="1" applyBorder="1" applyAlignment="1">
      <alignment horizontal="center" vertical="center"/>
    </xf>
    <xf numFmtId="0" fontId="18" fillId="5" borderId="1" xfId="1" applyFont="1" applyFill="1" applyBorder="1" applyAlignment="1">
      <alignment horizontal="center" vertical="center" wrapText="1" shrinkToFit="1"/>
    </xf>
    <xf numFmtId="0" fontId="31" fillId="0" borderId="1" xfId="1" applyFont="1" applyFill="1" applyBorder="1" applyAlignment="1" applyProtection="1">
      <alignment horizontal="center" vertical="center" wrapText="1" shrinkToFit="1"/>
      <protection locked="0"/>
    </xf>
    <xf numFmtId="0" fontId="25" fillId="0" borderId="1" xfId="1" applyFont="1" applyFill="1" applyBorder="1" applyAlignment="1">
      <alignment horizontal="center" vertical="center" wrapText="1" shrinkToFit="1"/>
    </xf>
    <xf numFmtId="0" fontId="25" fillId="0" borderId="1" xfId="1" applyFont="1" applyFill="1" applyBorder="1" applyAlignment="1">
      <alignment horizontal="center" vertical="center" wrapText="1"/>
    </xf>
    <xf numFmtId="0" fontId="46" fillId="0" borderId="0" xfId="1" applyFont="1"/>
    <xf numFmtId="0" fontId="15" fillId="0" borderId="0" xfId="9" applyFont="1" applyAlignment="1">
      <alignment vertical="center"/>
    </xf>
    <xf numFmtId="164" fontId="18" fillId="5" borderId="1" xfId="10" applyNumberFormat="1" applyFont="1" applyFill="1" applyBorder="1" applyAlignment="1" applyProtection="1">
      <alignment horizontal="center" vertical="center" wrapText="1" shrinkToFit="1"/>
      <protection locked="0"/>
    </xf>
    <xf numFmtId="0" fontId="20" fillId="0" borderId="0" xfId="9" applyFont="1" applyAlignment="1">
      <alignment vertical="center"/>
    </xf>
    <xf numFmtId="3" fontId="16" fillId="0" borderId="1" xfId="9" applyNumberFormat="1" applyFont="1" applyBorder="1" applyAlignment="1">
      <alignment horizontal="center" vertical="center"/>
    </xf>
    <xf numFmtId="0" fontId="15" fillId="0" borderId="0" xfId="9" applyFont="1" applyAlignment="1">
      <alignment horizontal="center"/>
    </xf>
    <xf numFmtId="0" fontId="16" fillId="0" borderId="0" xfId="9" applyFont="1" applyAlignment="1">
      <alignment vertical="center"/>
    </xf>
    <xf numFmtId="0" fontId="23" fillId="0" borderId="1" xfId="9" applyFont="1" applyBorder="1" applyAlignment="1">
      <alignment vertical="center"/>
    </xf>
    <xf numFmtId="0" fontId="15" fillId="0" borderId="43" xfId="9" applyFont="1" applyFill="1" applyBorder="1" applyAlignment="1">
      <alignment vertical="center"/>
    </xf>
    <xf numFmtId="0" fontId="15" fillId="0" borderId="1" xfId="9" applyFont="1" applyFill="1" applyBorder="1" applyAlignment="1">
      <alignment vertical="center"/>
    </xf>
    <xf numFmtId="3" fontId="15" fillId="0" borderId="1" xfId="9" applyNumberFormat="1" applyFont="1" applyBorder="1" applyAlignment="1">
      <alignment horizontal="center" vertical="center"/>
    </xf>
    <xf numFmtId="9" fontId="15" fillId="0" borderId="1" xfId="5" applyNumberFormat="1" applyFont="1" applyBorder="1" applyAlignment="1">
      <alignment horizontal="center" vertical="center"/>
    </xf>
    <xf numFmtId="0" fontId="15" fillId="0" borderId="0" xfId="9" applyFont="1" applyFill="1" applyBorder="1" applyAlignment="1">
      <alignment vertical="center"/>
    </xf>
    <xf numFmtId="3" fontId="16" fillId="0" borderId="0" xfId="9" applyNumberFormat="1" applyFont="1" applyBorder="1" applyAlignment="1">
      <alignment horizontal="center" vertical="center"/>
    </xf>
    <xf numFmtId="3" fontId="15" fillId="0" borderId="0" xfId="9" applyNumberFormat="1" applyFont="1" applyBorder="1" applyAlignment="1">
      <alignment horizontal="center" vertical="center"/>
    </xf>
    <xf numFmtId="0" fontId="22" fillId="0" borderId="0" xfId="10" applyFont="1" applyFill="1" applyBorder="1" applyAlignment="1" applyProtection="1">
      <alignment horizontal="left" vertical="center" wrapText="1" shrinkToFit="1"/>
    </xf>
    <xf numFmtId="0" fontId="19" fillId="0" borderId="0" xfId="9" applyFont="1" applyBorder="1" applyAlignment="1"/>
    <xf numFmtId="0" fontId="15" fillId="0" borderId="0" xfId="9" applyFont="1" applyBorder="1" applyAlignment="1">
      <alignment vertical="center"/>
    </xf>
    <xf numFmtId="0" fontId="16" fillId="0" borderId="0" xfId="9" applyFont="1" applyBorder="1" applyAlignment="1"/>
    <xf numFmtId="0" fontId="23" fillId="0" borderId="1" xfId="1" applyFont="1" applyFill="1" applyBorder="1" applyAlignment="1">
      <alignment horizontal="center" vertical="center" wrapText="1"/>
    </xf>
    <xf numFmtId="0" fontId="23" fillId="0" borderId="1" xfId="1" applyFont="1" applyFill="1" applyBorder="1" applyAlignment="1">
      <alignment horizontal="center" vertical="center"/>
    </xf>
    <xf numFmtId="0" fontId="23" fillId="0" borderId="0" xfId="1" applyFont="1" applyFill="1" applyBorder="1" applyAlignment="1">
      <alignment vertical="center" wrapText="1"/>
    </xf>
    <xf numFmtId="0" fontId="23" fillId="0" borderId="0" xfId="1" applyFont="1" applyFill="1" applyBorder="1" applyAlignment="1">
      <alignment horizontal="center" vertical="center" wrapText="1"/>
    </xf>
    <xf numFmtId="0" fontId="19" fillId="0" borderId="0" xfId="9" applyFont="1" applyFill="1" applyBorder="1" applyAlignment="1"/>
    <xf numFmtId="0" fontId="15" fillId="0" borderId="1" xfId="9" applyFont="1" applyBorder="1" applyAlignment="1">
      <alignment horizontal="center" vertical="center"/>
    </xf>
    <xf numFmtId="3" fontId="16" fillId="6" borderId="1" xfId="9" applyNumberFormat="1" applyFont="1" applyFill="1" applyBorder="1" applyAlignment="1" applyProtection="1">
      <alignment horizontal="center" vertical="center" wrapText="1" shrinkToFit="1"/>
    </xf>
    <xf numFmtId="3" fontId="15" fillId="0" borderId="1" xfId="1" applyNumberFormat="1" applyFont="1" applyFill="1" applyBorder="1" applyAlignment="1">
      <alignment horizontal="center" vertical="center" wrapText="1" shrinkToFit="1"/>
    </xf>
    <xf numFmtId="0" fontId="15" fillId="0" borderId="1" xfId="1" applyFont="1" applyFill="1" applyBorder="1" applyAlignment="1">
      <alignment horizontal="center" vertical="center" wrapText="1"/>
    </xf>
    <xf numFmtId="0" fontId="47" fillId="0" borderId="1" xfId="1" applyFont="1" applyFill="1" applyBorder="1" applyAlignment="1">
      <alignment horizontal="center" vertical="center" wrapText="1" shrinkToFit="1"/>
    </xf>
    <xf numFmtId="0" fontId="16" fillId="0" borderId="1" xfId="3" applyFont="1" applyBorder="1" applyAlignment="1">
      <alignment horizontal="center" vertical="center"/>
    </xf>
    <xf numFmtId="0" fontId="18" fillId="5" borderId="41" xfId="1" applyFont="1" applyFill="1" applyBorder="1" applyAlignment="1">
      <alignment horizontal="center" vertical="center" wrapText="1" shrinkToFit="1"/>
    </xf>
    <xf numFmtId="0" fontId="18" fillId="5" borderId="56" xfId="1" applyFont="1" applyFill="1" applyBorder="1" applyAlignment="1">
      <alignment horizontal="center" vertical="center" wrapText="1" shrinkToFit="1"/>
    </xf>
    <xf numFmtId="0" fontId="15" fillId="0" borderId="1" xfId="9" applyFont="1" applyFill="1" applyBorder="1" applyAlignment="1">
      <alignment horizontal="center" vertical="center"/>
    </xf>
    <xf numFmtId="0" fontId="28" fillId="0" borderId="1" xfId="1" applyFont="1" applyFill="1" applyBorder="1" applyAlignment="1">
      <alignment horizontal="center" vertical="center" wrapText="1"/>
    </xf>
    <xf numFmtId="0" fontId="18" fillId="5" borderId="1" xfId="1" applyFont="1" applyFill="1" applyBorder="1" applyAlignment="1">
      <alignment horizontal="left" vertical="center" wrapText="1" shrinkToFit="1"/>
    </xf>
    <xf numFmtId="165" fontId="25" fillId="0" borderId="1" xfId="1" applyNumberFormat="1" applyFont="1" applyBorder="1" applyAlignment="1">
      <alignment horizontal="center" vertical="center"/>
    </xf>
    <xf numFmtId="165" fontId="23" fillId="0" borderId="1" xfId="10" applyNumberFormat="1" applyFont="1" applyFill="1" applyBorder="1" applyAlignment="1" applyProtection="1">
      <alignment horizontal="center" vertical="center" wrapText="1"/>
      <protection locked="0"/>
    </xf>
    <xf numFmtId="44" fontId="16" fillId="6" borderId="1" xfId="15" applyFont="1" applyFill="1" applyBorder="1" applyAlignment="1" applyProtection="1">
      <alignment horizontal="center" vertical="center" wrapText="1" shrinkToFit="1"/>
    </xf>
    <xf numFmtId="44" fontId="16" fillId="6" borderId="1" xfId="15" applyFont="1" applyFill="1" applyBorder="1" applyAlignment="1" applyProtection="1">
      <alignment horizontal="left" vertical="center" wrapText="1" shrinkToFit="1"/>
    </xf>
    <xf numFmtId="44" fontId="58" fillId="6" borderId="1" xfId="15" applyFont="1" applyFill="1" applyBorder="1" applyAlignment="1" applyProtection="1">
      <alignment horizontal="center" vertical="center" wrapText="1" shrinkToFit="1"/>
    </xf>
    <xf numFmtId="0" fontId="15" fillId="0" borderId="0" xfId="9" applyFont="1" applyAlignment="1">
      <alignment horizontal="left" vertical="center"/>
    </xf>
    <xf numFmtId="0" fontId="18" fillId="5" borderId="35" xfId="1" applyFont="1" applyFill="1" applyBorder="1" applyAlignment="1">
      <alignment horizontal="center" vertical="center" wrapText="1" shrinkToFit="1"/>
    </xf>
    <xf numFmtId="0" fontId="25" fillId="0" borderId="1" xfId="1" applyFont="1" applyFill="1" applyBorder="1" applyAlignment="1">
      <alignment vertical="center"/>
    </xf>
    <xf numFmtId="0" fontId="53" fillId="5" borderId="1" xfId="9" applyFont="1" applyFill="1" applyBorder="1" applyAlignment="1" applyProtection="1">
      <alignment horizontal="center" vertical="center"/>
    </xf>
    <xf numFmtId="0" fontId="15" fillId="12" borderId="0" xfId="9" applyFont="1" applyFill="1" applyAlignment="1" applyProtection="1">
      <alignment vertical="center"/>
    </xf>
    <xf numFmtId="0" fontId="15" fillId="14" borderId="0" xfId="9" applyFont="1" applyFill="1" applyAlignment="1" applyProtection="1">
      <alignment vertical="center"/>
    </xf>
    <xf numFmtId="0" fontId="26" fillId="0" borderId="0" xfId="9" applyFont="1" applyFill="1" applyAlignment="1" applyProtection="1">
      <alignment vertical="center"/>
    </xf>
    <xf numFmtId="0" fontId="15" fillId="0" borderId="41" xfId="9" applyFont="1" applyBorder="1" applyAlignment="1" applyProtection="1">
      <alignment vertical="center"/>
    </xf>
    <xf numFmtId="0" fontId="15" fillId="0" borderId="42" xfId="9" applyFont="1" applyBorder="1" applyAlignment="1" applyProtection="1">
      <alignment vertical="center"/>
    </xf>
    <xf numFmtId="0" fontId="15" fillId="0" borderId="43" xfId="9" applyFont="1" applyBorder="1" applyAlignment="1" applyProtection="1">
      <alignment vertical="center"/>
    </xf>
    <xf numFmtId="0" fontId="15" fillId="0" borderId="43" xfId="3" applyFont="1" applyBorder="1" applyAlignment="1">
      <alignment vertical="center"/>
    </xf>
    <xf numFmtId="0" fontId="15" fillId="0" borderId="41" xfId="3" applyFont="1" applyBorder="1" applyAlignment="1">
      <alignment vertical="center"/>
    </xf>
    <xf numFmtId="165" fontId="45" fillId="0" borderId="1" xfId="1" applyNumberFormat="1" applyFont="1" applyBorder="1" applyAlignment="1">
      <alignment horizontal="center" vertical="center"/>
    </xf>
    <xf numFmtId="0" fontId="18" fillId="5" borderId="1" xfId="1" applyFont="1" applyFill="1" applyBorder="1" applyAlignment="1">
      <alignment horizontal="center" vertical="center" wrapText="1"/>
    </xf>
    <xf numFmtId="164" fontId="18" fillId="5" borderId="1" xfId="10" applyNumberFormat="1" applyFont="1" applyFill="1" applyBorder="1" applyAlignment="1" applyProtection="1">
      <alignment horizontal="center" vertical="center" wrapText="1" shrinkToFit="1"/>
    </xf>
    <xf numFmtId="0" fontId="18" fillId="5" borderId="1" xfId="1" applyFont="1" applyFill="1" applyBorder="1" applyAlignment="1">
      <alignment horizontal="center" vertical="center"/>
    </xf>
    <xf numFmtId="0" fontId="15" fillId="0" borderId="0" xfId="0" applyFont="1" applyBorder="1" applyAlignment="1">
      <alignment horizontal="center" vertical="center" wrapText="1"/>
    </xf>
    <xf numFmtId="0" fontId="35" fillId="5" borderId="1" xfId="1" applyFont="1" applyFill="1" applyBorder="1" applyAlignment="1">
      <alignment horizontal="center" vertical="center" wrapText="1" shrinkToFit="1"/>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31" fillId="0" borderId="1" xfId="1" applyFont="1" applyFill="1" applyBorder="1" applyAlignment="1" applyProtection="1">
      <alignment horizontal="center" vertical="center" wrapText="1" shrinkToFit="1"/>
      <protection locked="0"/>
    </xf>
    <xf numFmtId="14" fontId="31" fillId="0" borderId="1" xfId="1" applyNumberFormat="1" applyFont="1" applyFill="1" applyBorder="1" applyAlignment="1" applyProtection="1">
      <alignment horizontal="center" vertical="center" wrapText="1" shrinkToFit="1"/>
      <protection locked="0"/>
    </xf>
    <xf numFmtId="3" fontId="16" fillId="0" borderId="1" xfId="9" applyNumberFormat="1" applyFont="1" applyFill="1" applyBorder="1" applyAlignment="1" applyProtection="1">
      <alignment horizontal="center" vertical="center"/>
    </xf>
    <xf numFmtId="0" fontId="29" fillId="0" borderId="0" xfId="9" applyFont="1" applyAlignment="1" applyProtection="1">
      <alignment vertical="center"/>
    </xf>
    <xf numFmtId="0" fontId="47" fillId="0" borderId="0" xfId="9" applyFont="1" applyAlignment="1" applyProtection="1">
      <alignment horizontal="center" vertical="center"/>
    </xf>
    <xf numFmtId="0" fontId="16" fillId="0" borderId="0" xfId="9" applyFont="1" applyAlignment="1" applyProtection="1">
      <alignment vertical="center" wrapText="1"/>
    </xf>
    <xf numFmtId="0" fontId="16" fillId="0" borderId="0" xfId="9" applyFont="1" applyAlignment="1" applyProtection="1">
      <alignment horizontal="center" vertical="center" wrapText="1"/>
    </xf>
    <xf numFmtId="0" fontId="19" fillId="0" borderId="0" xfId="9" applyFont="1" applyAlignment="1" applyProtection="1">
      <alignment horizontal="center" vertical="center"/>
    </xf>
    <xf numFmtId="0" fontId="65" fillId="0" borderId="0" xfId="9" applyFont="1" applyAlignment="1" applyProtection="1">
      <alignment horizontal="center" vertical="center" wrapText="1"/>
    </xf>
    <xf numFmtId="0" fontId="54" fillId="8" borderId="43" xfId="0" applyFont="1" applyFill="1" applyBorder="1" applyAlignment="1" applyProtection="1">
      <alignment horizontal="center" vertical="center" wrapText="1" shrinkToFit="1"/>
    </xf>
    <xf numFmtId="0" fontId="54" fillId="0" borderId="0" xfId="0" applyFont="1" applyFill="1" applyBorder="1" applyAlignment="1" applyProtection="1">
      <alignment horizontal="center" vertical="center" wrapText="1" shrinkToFit="1"/>
    </xf>
    <xf numFmtId="0" fontId="54" fillId="8" borderId="1" xfId="0" applyFont="1" applyFill="1" applyBorder="1" applyAlignment="1" applyProtection="1">
      <alignment horizontal="center" vertical="center" wrapText="1" shrinkToFit="1"/>
    </xf>
    <xf numFmtId="0" fontId="15" fillId="0" borderId="0" xfId="3" applyFont="1" applyFill="1" applyAlignment="1">
      <alignment vertical="center"/>
    </xf>
    <xf numFmtId="0" fontId="27" fillId="5" borderId="0" xfId="3" applyFont="1" applyFill="1" applyBorder="1" applyAlignment="1">
      <alignment vertical="center" wrapText="1"/>
    </xf>
    <xf numFmtId="0" fontId="27" fillId="0" borderId="0" xfId="3" applyFont="1" applyFill="1" applyBorder="1" applyAlignment="1">
      <alignment vertical="center" wrapText="1"/>
    </xf>
    <xf numFmtId="0" fontId="47" fillId="0" borderId="0" xfId="9" applyFont="1" applyAlignment="1" applyProtection="1">
      <alignment vertical="center"/>
    </xf>
    <xf numFmtId="0" fontId="22" fillId="0" borderId="0" xfId="1" applyFont="1" applyFill="1" applyBorder="1" applyAlignment="1">
      <alignment vertical="center"/>
    </xf>
    <xf numFmtId="3" fontId="29" fillId="0" borderId="0" xfId="1" applyNumberFormat="1" applyFont="1" applyFill="1" applyBorder="1" applyAlignment="1">
      <alignment horizontal="center" vertical="center"/>
    </xf>
    <xf numFmtId="3" fontId="16" fillId="0" borderId="0" xfId="9" applyNumberFormat="1" applyFont="1" applyFill="1" applyBorder="1" applyAlignment="1" applyProtection="1">
      <alignment horizontal="center" vertical="center" wrapText="1" shrinkToFit="1"/>
    </xf>
    <xf numFmtId="0" fontId="19" fillId="0" borderId="0" xfId="0" applyFont="1" applyBorder="1" applyAlignment="1">
      <alignment horizontal="center" vertical="center"/>
    </xf>
    <xf numFmtId="3" fontId="26" fillId="5" borderId="10" xfId="1" applyNumberFormat="1" applyFont="1" applyFill="1" applyBorder="1" applyAlignment="1">
      <alignment horizontal="center" vertical="center" wrapText="1" shrinkToFit="1"/>
    </xf>
    <xf numFmtId="3" fontId="23" fillId="0" borderId="43" xfId="1" applyNumberFormat="1" applyFont="1" applyFill="1" applyBorder="1" applyAlignment="1">
      <alignment horizontal="center" vertical="center"/>
    </xf>
    <xf numFmtId="9" fontId="23" fillId="3" borderId="43" xfId="1" applyNumberFormat="1" applyFont="1" applyFill="1" applyBorder="1" applyAlignment="1">
      <alignment horizontal="center" vertical="center"/>
    </xf>
    <xf numFmtId="0" fontId="19" fillId="0" borderId="0" xfId="9" applyFont="1" applyAlignment="1" applyProtection="1">
      <alignment vertical="center" wrapText="1"/>
    </xf>
    <xf numFmtId="0" fontId="62" fillId="0" borderId="0" xfId="0" applyFont="1" applyAlignment="1">
      <alignment vertical="center"/>
    </xf>
    <xf numFmtId="0" fontId="0" fillId="0" borderId="0" xfId="0" applyFill="1"/>
    <xf numFmtId="0" fontId="29" fillId="0" borderId="0" xfId="0" applyFont="1" applyAlignment="1">
      <alignment vertical="center"/>
    </xf>
    <xf numFmtId="0" fontId="15" fillId="0" borderId="0" xfId="3" applyFont="1" applyFill="1"/>
    <xf numFmtId="0" fontId="29" fillId="0" borderId="0" xfId="9" applyFont="1" applyFill="1" applyAlignment="1" applyProtection="1">
      <alignment vertical="center"/>
    </xf>
    <xf numFmtId="0" fontId="20" fillId="0" borderId="0" xfId="9" applyFont="1" applyAlignment="1" applyProtection="1">
      <alignment vertical="center"/>
    </xf>
    <xf numFmtId="0" fontId="19" fillId="0" borderId="0" xfId="3" applyFont="1" applyAlignment="1">
      <alignment vertical="center"/>
    </xf>
    <xf numFmtId="0" fontId="19" fillId="0" borderId="0" xfId="0" applyFont="1" applyAlignment="1">
      <alignment vertical="center"/>
    </xf>
    <xf numFmtId="0" fontId="19" fillId="0" borderId="0" xfId="3" applyFont="1" applyAlignment="1">
      <alignment vertical="center" wrapText="1"/>
    </xf>
    <xf numFmtId="0" fontId="47" fillId="0" borderId="0" xfId="9" applyFont="1" applyBorder="1" applyAlignment="1" applyProtection="1">
      <alignment vertical="center"/>
    </xf>
    <xf numFmtId="0" fontId="47" fillId="0" borderId="0" xfId="9" applyFont="1" applyBorder="1" applyAlignment="1" applyProtection="1">
      <alignment horizontal="center" vertical="center"/>
    </xf>
    <xf numFmtId="0" fontId="53" fillId="0" borderId="0" xfId="9" applyFont="1" applyFill="1" applyBorder="1" applyAlignment="1" applyProtection="1">
      <alignment vertical="center"/>
    </xf>
    <xf numFmtId="0" fontId="16" fillId="0" borderId="0" xfId="9" applyFont="1" applyFill="1" applyBorder="1" applyAlignment="1" applyProtection="1">
      <alignment vertical="center"/>
    </xf>
    <xf numFmtId="0" fontId="16" fillId="0" borderId="0" xfId="9" applyFont="1" applyBorder="1" applyAlignment="1" applyProtection="1">
      <alignment vertical="center"/>
    </xf>
    <xf numFmtId="0" fontId="53" fillId="0" borderId="0" xfId="9" applyFont="1" applyFill="1" applyBorder="1" applyAlignment="1" applyProtection="1">
      <alignment vertical="center" wrapText="1" shrinkToFit="1"/>
    </xf>
    <xf numFmtId="0" fontId="53" fillId="0" borderId="0" xfId="9" applyFont="1" applyFill="1" applyBorder="1" applyAlignment="1" applyProtection="1"/>
    <xf numFmtId="0" fontId="53" fillId="0" borderId="0" xfId="3" applyFont="1" applyFill="1" applyBorder="1" applyAlignment="1">
      <alignment vertical="center" wrapText="1"/>
    </xf>
    <xf numFmtId="0" fontId="20" fillId="3" borderId="0" xfId="9" applyFont="1" applyFill="1" applyBorder="1" applyAlignment="1" applyProtection="1">
      <alignment vertical="center"/>
    </xf>
    <xf numFmtId="0" fontId="20" fillId="0" borderId="0" xfId="9" applyFont="1" applyFill="1" applyAlignment="1" applyProtection="1">
      <alignment vertical="center"/>
    </xf>
    <xf numFmtId="0" fontId="20" fillId="0" borderId="0" xfId="9" applyFont="1" applyFill="1" applyBorder="1" applyAlignment="1" applyProtection="1">
      <alignment vertical="center"/>
    </xf>
    <xf numFmtId="0" fontId="19" fillId="0" borderId="0" xfId="9" applyFont="1" applyFill="1" applyAlignment="1" applyProtection="1">
      <alignment vertical="center"/>
    </xf>
    <xf numFmtId="0" fontId="63" fillId="0" borderId="0" xfId="1" applyFont="1" applyFill="1" applyBorder="1" applyAlignment="1">
      <alignment vertical="center"/>
    </xf>
    <xf numFmtId="0" fontId="67" fillId="0" borderId="0" xfId="0" applyFont="1" applyAlignment="1">
      <alignment vertical="center"/>
    </xf>
    <xf numFmtId="0" fontId="15" fillId="0" borderId="0" xfId="0" applyFont="1" applyFill="1"/>
    <xf numFmtId="0" fontId="16" fillId="0" borderId="0" xfId="3" applyFont="1" applyFill="1"/>
    <xf numFmtId="0" fontId="53" fillId="0" borderId="0" xfId="9" applyFont="1" applyFill="1" applyBorder="1" applyAlignment="1" applyProtection="1">
      <alignment horizontal="center" vertical="center"/>
    </xf>
    <xf numFmtId="0" fontId="16" fillId="0" borderId="0" xfId="3" applyFont="1" applyFill="1" applyBorder="1"/>
    <xf numFmtId="0" fontId="19" fillId="0" borderId="0" xfId="0" applyFont="1"/>
    <xf numFmtId="0" fontId="19" fillId="0" borderId="0" xfId="9" applyFont="1" applyFill="1" applyBorder="1" applyAlignment="1" applyProtection="1">
      <alignment vertical="center"/>
    </xf>
    <xf numFmtId="0" fontId="19" fillId="0" borderId="0" xfId="3" applyFont="1" applyFill="1" applyBorder="1"/>
    <xf numFmtId="0" fontId="19" fillId="0" borderId="0" xfId="3" applyFont="1"/>
    <xf numFmtId="0" fontId="63" fillId="0" borderId="0" xfId="3" applyFont="1"/>
    <xf numFmtId="0" fontId="15" fillId="0" borderId="0" xfId="0" applyFont="1" applyBorder="1"/>
    <xf numFmtId="0" fontId="15" fillId="0" borderId="0" xfId="0" applyFont="1" applyFill="1" applyBorder="1"/>
    <xf numFmtId="0" fontId="19" fillId="0" borderId="0" xfId="9" applyFont="1" applyBorder="1" applyAlignment="1" applyProtection="1">
      <alignment vertical="center"/>
    </xf>
    <xf numFmtId="0" fontId="20" fillId="0" borderId="0" xfId="0" applyFont="1" applyBorder="1"/>
    <xf numFmtId="0" fontId="66" fillId="0" borderId="1" xfId="0" applyFont="1" applyBorder="1" applyAlignment="1">
      <alignment horizontal="center" vertical="center" wrapText="1"/>
    </xf>
    <xf numFmtId="0" fontId="15" fillId="0" borderId="1" xfId="0" applyFont="1" applyBorder="1" applyAlignment="1">
      <alignment vertical="center"/>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68" fillId="0" borderId="0" xfId="0" applyFont="1" applyAlignment="1">
      <alignment vertical="center"/>
    </xf>
    <xf numFmtId="0" fontId="68" fillId="0" borderId="0" xfId="0" applyFont="1"/>
    <xf numFmtId="0" fontId="68" fillId="0" borderId="0" xfId="3" applyFont="1" applyAlignment="1">
      <alignment vertical="center"/>
    </xf>
    <xf numFmtId="0" fontId="69" fillId="0" borderId="0" xfId="1" applyFont="1" applyFill="1" applyBorder="1" applyAlignment="1">
      <alignment horizontal="center" vertical="center"/>
    </xf>
    <xf numFmtId="0" fontId="70" fillId="0" borderId="0" xfId="1" applyFont="1" applyFill="1" applyBorder="1" applyAlignment="1">
      <alignment horizontal="center" vertical="center" wrapText="1" shrinkToFit="1"/>
    </xf>
    <xf numFmtId="0" fontId="19" fillId="0" borderId="0" xfId="9" applyFont="1" applyFill="1" applyBorder="1" applyAlignment="1" applyProtection="1">
      <alignment horizontal="center" vertical="center"/>
    </xf>
    <xf numFmtId="0" fontId="19" fillId="0" borderId="0" xfId="9" applyFont="1" applyBorder="1" applyAlignment="1" applyProtection="1">
      <alignment horizontal="center" vertical="center"/>
    </xf>
    <xf numFmtId="0" fontId="15" fillId="0" borderId="0" xfId="0" applyFont="1" applyBorder="1" applyAlignment="1">
      <alignment horizontal="center"/>
    </xf>
    <xf numFmtId="0" fontId="48" fillId="0" borderId="0" xfId="0" applyFont="1" applyBorder="1" applyAlignment="1">
      <alignment vertical="center"/>
    </xf>
    <xf numFmtId="0" fontId="50" fillId="0" borderId="0" xfId="0" applyFont="1" applyBorder="1" applyAlignment="1">
      <alignment vertical="center"/>
    </xf>
    <xf numFmtId="0" fontId="20" fillId="0" borderId="0" xfId="0" applyFont="1" applyAlignment="1">
      <alignment vertical="center"/>
    </xf>
    <xf numFmtId="0" fontId="46" fillId="0" borderId="0" xfId="1" applyFont="1" applyBorder="1" applyAlignment="1">
      <alignment vertical="center"/>
    </xf>
    <xf numFmtId="0" fontId="46" fillId="0" borderId="0" xfId="1" applyFont="1" applyAlignment="1">
      <alignment vertical="center"/>
    </xf>
    <xf numFmtId="0" fontId="66" fillId="2" borderId="0" xfId="1" applyFont="1" applyFill="1" applyBorder="1" applyAlignment="1">
      <alignment vertical="center" wrapText="1"/>
    </xf>
    <xf numFmtId="0" fontId="72" fillId="0" borderId="0" xfId="1" applyFont="1" applyFill="1" applyBorder="1" applyAlignment="1">
      <alignment horizontal="left" vertical="center" textRotation="90" wrapText="1"/>
    </xf>
    <xf numFmtId="0" fontId="46" fillId="0" borderId="0" xfId="1" applyFont="1" applyAlignment="1">
      <alignment horizontal="left" vertical="center"/>
    </xf>
    <xf numFmtId="0" fontId="72" fillId="0" borderId="9" xfId="1" applyFont="1" applyFill="1" applyBorder="1" applyAlignment="1">
      <alignment vertical="center" textRotation="90" wrapText="1"/>
    </xf>
    <xf numFmtId="0" fontId="46" fillId="0" borderId="9" xfId="1" applyFont="1" applyFill="1" applyBorder="1" applyAlignment="1">
      <alignment vertical="center"/>
    </xf>
    <xf numFmtId="0" fontId="46" fillId="0" borderId="0" xfId="1" applyFont="1" applyBorder="1" applyAlignment="1">
      <alignment horizontal="left" vertical="center"/>
    </xf>
    <xf numFmtId="0" fontId="74" fillId="0" borderId="0" xfId="1" applyFont="1" applyBorder="1" applyAlignment="1">
      <alignment horizontal="justify" vertical="center" wrapText="1"/>
    </xf>
    <xf numFmtId="0" fontId="75" fillId="0" borderId="0" xfId="1" applyFont="1" applyBorder="1" applyAlignment="1">
      <alignment horizontal="justify" vertical="center" wrapText="1"/>
    </xf>
    <xf numFmtId="0" fontId="46" fillId="0" borderId="0" xfId="1" applyFont="1" applyBorder="1" applyAlignment="1">
      <alignment horizontal="justify" vertical="center" wrapText="1"/>
    </xf>
    <xf numFmtId="0" fontId="46" fillId="0" borderId="0" xfId="1" applyFont="1" applyFill="1" applyBorder="1" applyAlignment="1">
      <alignment vertical="center"/>
    </xf>
    <xf numFmtId="0" fontId="46" fillId="0" borderId="0" xfId="1" applyFont="1" applyBorder="1" applyAlignment="1">
      <alignment vertical="center" wrapText="1"/>
    </xf>
    <xf numFmtId="0" fontId="73" fillId="0" borderId="0" xfId="8" applyFont="1" applyAlignment="1" applyProtection="1">
      <alignment vertical="center"/>
    </xf>
    <xf numFmtId="0" fontId="78" fillId="0" borderId="0" xfId="0" applyFont="1" applyAlignment="1">
      <alignment vertical="center"/>
    </xf>
    <xf numFmtId="0" fontId="79" fillId="0" borderId="0" xfId="0" applyFont="1" applyAlignment="1">
      <alignment vertical="center"/>
    </xf>
    <xf numFmtId="0" fontId="35" fillId="5" borderId="43" xfId="1" applyFont="1" applyFill="1" applyBorder="1" applyAlignment="1">
      <alignment horizontal="center" vertical="center" wrapText="1" shrinkToFit="1"/>
    </xf>
    <xf numFmtId="0" fontId="15" fillId="0" borderId="0" xfId="0" applyFont="1" applyFill="1" applyBorder="1" applyAlignment="1">
      <alignment vertical="center" wrapText="1"/>
    </xf>
    <xf numFmtId="0" fontId="19" fillId="0" borderId="0" xfId="0" applyFont="1" applyFill="1" applyBorder="1" applyAlignment="1">
      <alignment vertical="center"/>
    </xf>
    <xf numFmtId="0" fontId="20" fillId="0" borderId="0" xfId="3" applyFont="1" applyAlignment="1">
      <alignment vertical="center"/>
    </xf>
    <xf numFmtId="0" fontId="80" fillId="5" borderId="44" xfId="0" applyFont="1" applyFill="1" applyBorder="1" applyAlignment="1">
      <alignment horizontal="center" vertical="center" wrapText="1"/>
    </xf>
    <xf numFmtId="0" fontId="83" fillId="0" borderId="19" xfId="0" applyFont="1" applyFill="1" applyBorder="1" applyAlignment="1">
      <alignment horizontal="center" vertical="center"/>
    </xf>
    <xf numFmtId="0" fontId="84" fillId="0" borderId="48" xfId="0" applyFont="1" applyFill="1" applyBorder="1" applyAlignment="1">
      <alignment horizontal="left" vertical="center" wrapText="1" shrinkToFit="1"/>
    </xf>
    <xf numFmtId="0" fontId="84" fillId="0" borderId="18" xfId="0" applyFont="1" applyFill="1" applyBorder="1" applyAlignment="1">
      <alignment horizontal="left" vertical="center" wrapText="1" shrinkToFit="1"/>
    </xf>
    <xf numFmtId="0" fontId="83" fillId="0" borderId="17" xfId="0" applyFont="1" applyFill="1" applyBorder="1" applyAlignment="1">
      <alignment horizontal="center" vertical="center" wrapText="1" shrinkToFit="1"/>
    </xf>
    <xf numFmtId="0" fontId="84" fillId="0" borderId="15" xfId="0" applyFont="1" applyFill="1" applyBorder="1" applyAlignment="1">
      <alignment horizontal="left" vertical="center" wrapText="1" shrinkToFit="1"/>
    </xf>
    <xf numFmtId="0" fontId="83" fillId="0" borderId="17" xfId="0" applyFont="1" applyFill="1" applyBorder="1" applyAlignment="1">
      <alignment horizontal="center" vertical="center"/>
    </xf>
    <xf numFmtId="0" fontId="52" fillId="0" borderId="0" xfId="0" applyFont="1"/>
    <xf numFmtId="0" fontId="84" fillId="0" borderId="0" xfId="0" applyFont="1" applyFill="1" applyBorder="1" applyAlignment="1">
      <alignment horizontal="left" vertical="center" wrapText="1" shrinkToFit="1"/>
    </xf>
    <xf numFmtId="0" fontId="85"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vertical="center" wrapText="1" shrinkToFit="1"/>
    </xf>
    <xf numFmtId="0" fontId="35" fillId="5" borderId="1" xfId="9" applyFont="1" applyFill="1" applyBorder="1" applyAlignment="1" applyProtection="1">
      <alignment horizontal="center" vertical="center"/>
    </xf>
    <xf numFmtId="0" fontId="15" fillId="6" borderId="1" xfId="10" applyFont="1" applyFill="1" applyBorder="1" applyAlignment="1" applyProtection="1">
      <alignment horizontal="left" vertical="center" wrapText="1" shrinkToFit="1"/>
    </xf>
    <xf numFmtId="0" fontId="20" fillId="0" borderId="0" xfId="0" applyFont="1" applyFill="1" applyAlignment="1">
      <alignment horizontal="center"/>
    </xf>
    <xf numFmtId="0" fontId="20" fillId="0" borderId="0" xfId="9" applyFont="1" applyFill="1" applyBorder="1" applyAlignment="1" applyProtection="1">
      <alignment horizontal="center" vertical="center"/>
    </xf>
    <xf numFmtId="0" fontId="20" fillId="0" borderId="0" xfId="0" applyFont="1" applyBorder="1" applyAlignment="1">
      <alignment horizontal="center"/>
    </xf>
    <xf numFmtId="0" fontId="53" fillId="0" borderId="0" xfId="3" applyFont="1" applyFill="1" applyBorder="1" applyAlignment="1">
      <alignment horizontal="center" vertical="center" wrapText="1"/>
    </xf>
    <xf numFmtId="0" fontId="19" fillId="0" borderId="0" xfId="9" applyFont="1" applyAlignment="1" applyProtection="1">
      <alignment horizontal="center" vertical="center" wrapText="1"/>
    </xf>
    <xf numFmtId="0" fontId="19" fillId="0" borderId="0" xfId="3" applyFont="1" applyAlignment="1">
      <alignment horizontal="center" vertical="center"/>
    </xf>
    <xf numFmtId="0" fontId="63" fillId="0" borderId="0" xfId="1" applyFont="1" applyFill="1" applyBorder="1" applyAlignment="1">
      <alignment horizontal="center" vertical="center"/>
    </xf>
    <xf numFmtId="0" fontId="20" fillId="0" borderId="0" xfId="0" applyFont="1" applyAlignment="1">
      <alignment horizontal="center"/>
    </xf>
    <xf numFmtId="0" fontId="66" fillId="0" borderId="0" xfId="0" applyFont="1" applyBorder="1" applyAlignment="1">
      <alignment horizontal="center" vertical="center" wrapText="1"/>
    </xf>
    <xf numFmtId="0" fontId="66" fillId="0" borderId="36" xfId="0" applyFont="1" applyBorder="1" applyAlignment="1">
      <alignment horizontal="center" vertical="center" wrapText="1"/>
    </xf>
    <xf numFmtId="0" fontId="20" fillId="0" borderId="0" xfId="3" applyFont="1" applyFill="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8" fillId="5" borderId="1" xfId="1" applyFont="1" applyFill="1" applyBorder="1" applyAlignment="1">
      <alignment horizontal="center" vertical="center" wrapText="1" shrinkToFit="1"/>
    </xf>
    <xf numFmtId="0" fontId="18" fillId="5" borderId="41" xfId="1" applyFont="1" applyFill="1" applyBorder="1" applyAlignment="1">
      <alignment horizontal="center" vertical="center" wrapText="1" shrinkToFit="1"/>
    </xf>
    <xf numFmtId="0" fontId="83" fillId="0" borderId="17" xfId="0" applyFont="1" applyFill="1" applyBorder="1" applyAlignment="1">
      <alignment horizontal="center" vertical="center" wrapText="1" shrinkToFit="1"/>
    </xf>
    <xf numFmtId="0" fontId="16" fillId="6" borderId="1" xfId="9" applyFont="1" applyFill="1" applyBorder="1" applyAlignment="1" applyProtection="1">
      <alignment horizontal="center" vertical="center" wrapText="1" shrinkToFit="1"/>
    </xf>
    <xf numFmtId="165" fontId="23" fillId="0" borderId="1" xfId="10" applyNumberFormat="1" applyFont="1" applyBorder="1" applyAlignment="1" applyProtection="1">
      <alignment horizontal="center" vertical="center" wrapText="1"/>
      <protection locked="0"/>
    </xf>
    <xf numFmtId="0" fontId="84" fillId="0" borderId="0" xfId="0" applyFont="1" applyFill="1" applyBorder="1" applyAlignment="1">
      <alignment horizontal="justify" vertical="center"/>
    </xf>
    <xf numFmtId="0" fontId="83" fillId="0" borderId="54" xfId="0" applyFont="1" applyFill="1" applyBorder="1" applyAlignment="1">
      <alignment horizontal="center" vertical="center"/>
    </xf>
    <xf numFmtId="0" fontId="84" fillId="0" borderId="16" xfId="0" applyFont="1" applyFill="1" applyBorder="1" applyAlignment="1">
      <alignment horizontal="justify" vertical="center"/>
    </xf>
    <xf numFmtId="0" fontId="83" fillId="0" borderId="55" xfId="0" applyFont="1" applyFill="1" applyBorder="1" applyAlignment="1">
      <alignment horizontal="center" vertical="center"/>
    </xf>
    <xf numFmtId="0" fontId="84" fillId="0" borderId="15" xfId="0" applyFont="1" applyFill="1" applyBorder="1" applyAlignment="1">
      <alignment horizontal="justify" vertical="center"/>
    </xf>
    <xf numFmtId="0" fontId="83" fillId="0" borderId="0"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25" xfId="0" applyFont="1" applyFill="1" applyBorder="1" applyAlignment="1">
      <alignment horizontal="center" vertical="center"/>
    </xf>
    <xf numFmtId="0" fontId="84" fillId="0" borderId="23" xfId="0" applyFont="1" applyFill="1" applyBorder="1" applyAlignment="1">
      <alignment horizontal="left" vertical="center" wrapText="1" shrinkToFit="1"/>
    </xf>
    <xf numFmtId="0" fontId="88" fillId="0" borderId="0" xfId="0" applyFont="1" applyAlignment="1">
      <alignment vertical="center"/>
    </xf>
    <xf numFmtId="0" fontId="82" fillId="0" borderId="0" xfId="0" applyFont="1" applyBorder="1" applyAlignment="1">
      <alignment vertical="center" wrapText="1" shrinkToFit="1"/>
    </xf>
    <xf numFmtId="0" fontId="15" fillId="0" borderId="0" xfId="9" applyFont="1" applyBorder="1" applyAlignment="1">
      <alignment horizontal="center" vertical="center"/>
    </xf>
    <xf numFmtId="0" fontId="19" fillId="0" borderId="0" xfId="9" applyFont="1" applyFill="1" applyBorder="1" applyAlignment="1">
      <alignment horizontal="center"/>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18" fillId="5" borderId="1" xfId="1" applyFont="1" applyFill="1" applyBorder="1" applyAlignment="1">
      <alignment horizontal="center" vertical="center" wrapText="1"/>
    </xf>
    <xf numFmtId="0" fontId="54" fillId="8" borderId="43" xfId="0" applyFont="1" applyFill="1" applyBorder="1" applyAlignment="1" applyProtection="1">
      <alignment horizontal="center" vertical="center" wrapText="1" shrinkToFit="1"/>
    </xf>
    <xf numFmtId="0" fontId="54" fillId="8" borderId="1" xfId="0" applyFont="1" applyFill="1" applyBorder="1" applyAlignment="1" applyProtection="1">
      <alignment horizontal="center" vertical="center" wrapText="1" shrinkToFit="1"/>
    </xf>
    <xf numFmtId="0" fontId="65" fillId="0" borderId="0" xfId="9" applyFont="1" applyAlignment="1" applyProtection="1">
      <alignment horizontal="center" vertical="center" wrapText="1"/>
    </xf>
    <xf numFmtId="164" fontId="18" fillId="5" borderId="1" xfId="10" applyNumberFormat="1" applyFont="1" applyFill="1" applyBorder="1" applyAlignment="1" applyProtection="1">
      <alignment horizontal="center" vertical="center" wrapText="1" shrinkToFit="1"/>
    </xf>
    <xf numFmtId="0" fontId="18" fillId="5" borderId="1" xfId="1" applyFont="1" applyFill="1" applyBorder="1" applyAlignment="1">
      <alignment horizontal="center" vertical="center"/>
    </xf>
    <xf numFmtId="0" fontId="22" fillId="0" borderId="0" xfId="1" applyFont="1" applyFill="1" applyBorder="1" applyAlignment="1">
      <alignment horizontal="center" vertical="center"/>
    </xf>
    <xf numFmtId="0" fontId="16" fillId="6" borderId="1" xfId="9" applyFont="1" applyFill="1" applyBorder="1" applyAlignment="1" applyProtection="1">
      <alignment horizontal="center" vertical="center" wrapText="1" shrinkToFit="1"/>
    </xf>
    <xf numFmtId="164" fontId="18" fillId="5" borderId="1" xfId="10" applyNumberFormat="1" applyFont="1" applyFill="1" applyBorder="1" applyAlignment="1" applyProtection="1">
      <alignment horizontal="center" vertical="center" wrapText="1" shrinkToFit="1"/>
      <protection locked="0"/>
    </xf>
    <xf numFmtId="0" fontId="89" fillId="0" borderId="0" xfId="9" applyFont="1" applyAlignment="1" applyProtection="1">
      <alignment horizontal="center" vertical="center" wrapText="1"/>
    </xf>
    <xf numFmtId="0" fontId="19" fillId="0" borderId="0" xfId="9" applyFont="1" applyBorder="1" applyAlignment="1">
      <alignment horizontal="center" vertical="center"/>
    </xf>
    <xf numFmtId="0" fontId="19" fillId="0" borderId="0" xfId="9" applyFont="1" applyBorder="1" applyAlignment="1">
      <alignment vertical="center"/>
    </xf>
    <xf numFmtId="0" fontId="86" fillId="0" borderId="0" xfId="0" applyFont="1" applyFill="1" applyAlignment="1">
      <alignment horizontal="center" vertical="center"/>
    </xf>
    <xf numFmtId="0" fontId="54" fillId="8" borderId="43" xfId="0" applyFont="1" applyFill="1" applyBorder="1" applyAlignment="1" applyProtection="1">
      <alignment horizontal="center" vertical="center" wrapText="1" shrinkToFit="1"/>
    </xf>
    <xf numFmtId="0" fontId="54" fillId="8" borderId="1" xfId="0" applyFont="1" applyFill="1" applyBorder="1" applyAlignment="1" applyProtection="1">
      <alignment horizontal="center" vertical="center" wrapText="1" shrinkToFit="1"/>
    </xf>
    <xf numFmtId="164" fontId="18" fillId="5" borderId="1" xfId="10" applyNumberFormat="1" applyFont="1" applyFill="1" applyBorder="1" applyAlignment="1" applyProtection="1">
      <alignment horizontal="center" vertical="center" wrapText="1" shrinkToFi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6" fillId="6" borderId="1" xfId="9" applyFont="1" applyFill="1" applyBorder="1" applyAlignment="1" applyProtection="1">
      <alignment horizontal="center" vertical="center" wrapText="1" shrinkToFit="1"/>
    </xf>
    <xf numFmtId="0" fontId="43" fillId="3" borderId="0" xfId="1" applyFont="1" applyFill="1" applyBorder="1" applyAlignment="1">
      <alignment horizontal="left" vertical="center" wrapText="1" shrinkToFit="1"/>
    </xf>
    <xf numFmtId="44" fontId="58" fillId="3" borderId="0" xfId="15" applyFont="1" applyFill="1" applyBorder="1" applyAlignment="1" applyProtection="1">
      <alignment horizontal="center" vertical="center" wrapText="1" shrinkToFit="1"/>
    </xf>
    <xf numFmtId="0" fontId="65" fillId="0" borderId="0" xfId="0" applyFont="1" applyBorder="1" applyAlignment="1">
      <alignment vertical="center"/>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16" fillId="0" borderId="0" xfId="9" applyFont="1" applyAlignment="1" applyProtection="1">
      <alignment horizontal="center" vertical="center"/>
    </xf>
    <xf numFmtId="0" fontId="47" fillId="8" borderId="1" xfId="1" applyFont="1" applyFill="1" applyBorder="1" applyAlignment="1">
      <alignment horizontal="center" vertical="center" wrapText="1"/>
    </xf>
    <xf numFmtId="0" fontId="16" fillId="6" borderId="1" xfId="9" applyFont="1" applyFill="1" applyBorder="1" applyAlignment="1" applyProtection="1">
      <alignment horizontal="center" vertical="center" wrapText="1" shrinkToFit="1"/>
    </xf>
    <xf numFmtId="0" fontId="31" fillId="0" borderId="1" xfId="1" applyFont="1" applyFill="1" applyBorder="1" applyAlignment="1">
      <alignment horizontal="center" vertical="center" wrapText="1"/>
    </xf>
    <xf numFmtId="0" fontId="41" fillId="0" borderId="0" xfId="10" applyFont="1" applyFill="1" applyBorder="1" applyAlignment="1">
      <alignment horizontal="center" vertical="center" wrapText="1"/>
    </xf>
    <xf numFmtId="0" fontId="41" fillId="0" borderId="0" xfId="10" applyFont="1" applyFill="1" applyBorder="1" applyAlignment="1">
      <alignment horizontal="center" vertical="center" wrapText="1"/>
    </xf>
    <xf numFmtId="0" fontId="18" fillId="5" borderId="36" xfId="3" applyFont="1" applyFill="1" applyBorder="1" applyAlignment="1">
      <alignment horizontal="center" vertical="center" wrapText="1"/>
    </xf>
    <xf numFmtId="0" fontId="47" fillId="0" borderId="0" xfId="1" applyFont="1" applyFill="1" applyBorder="1" applyAlignment="1">
      <alignment vertical="center" wrapText="1"/>
    </xf>
    <xf numFmtId="0" fontId="16" fillId="0" borderId="0" xfId="9" applyFont="1" applyFill="1" applyBorder="1" applyAlignment="1" applyProtection="1">
      <alignment horizontal="center" vertical="center" wrapText="1" shrinkToFit="1"/>
    </xf>
    <xf numFmtId="0" fontId="15" fillId="0" borderId="0" xfId="0" applyFont="1" applyFill="1" applyBorder="1" applyAlignment="1">
      <alignment horizontal="center"/>
    </xf>
    <xf numFmtId="0" fontId="43" fillId="5" borderId="43" xfId="1" applyFont="1" applyFill="1" applyBorder="1" applyAlignment="1">
      <alignment horizontal="left" vertical="center" wrapText="1" shrinkToFit="1"/>
    </xf>
    <xf numFmtId="0" fontId="43" fillId="5" borderId="43" xfId="1" applyFont="1" applyFill="1" applyBorder="1" applyAlignment="1">
      <alignment horizontal="center" vertical="center" wrapText="1" shrinkToFit="1"/>
    </xf>
    <xf numFmtId="0" fontId="43" fillId="0" borderId="0" xfId="1" applyFont="1" applyFill="1" applyBorder="1" applyAlignment="1">
      <alignment horizontal="left" vertical="center" wrapText="1" shrinkToFit="1"/>
    </xf>
    <xf numFmtId="44" fontId="58" fillId="0" borderId="0" xfId="15" applyFont="1" applyFill="1" applyBorder="1" applyAlignment="1" applyProtection="1">
      <alignment horizontal="center" vertical="center" wrapText="1" shrinkToFit="1"/>
    </xf>
    <xf numFmtId="0" fontId="83" fillId="0" borderId="17" xfId="0" applyFont="1" applyFill="1" applyBorder="1" applyAlignment="1">
      <alignment horizontal="center" vertical="center" wrapText="1" shrinkToFit="1"/>
    </xf>
    <xf numFmtId="0" fontId="18" fillId="5" borderId="1" xfId="1" applyFont="1" applyFill="1" applyBorder="1" applyAlignment="1">
      <alignment horizontal="center" vertical="center" wrapText="1" shrinkToFit="1"/>
    </xf>
    <xf numFmtId="165" fontId="23" fillId="0" borderId="1" xfId="10" applyNumberFormat="1" applyFont="1" applyFill="1" applyBorder="1" applyAlignment="1" applyProtection="1">
      <alignment horizontal="center" vertical="center" wrapText="1"/>
      <protection locked="0"/>
    </xf>
    <xf numFmtId="0" fontId="18" fillId="5" borderId="41" xfId="1" applyFont="1" applyFill="1" applyBorder="1" applyAlignment="1">
      <alignment horizontal="center" vertical="center" wrapText="1" shrinkToFit="1"/>
    </xf>
    <xf numFmtId="0" fontId="86" fillId="0" borderId="0" xfId="0" applyFont="1" applyFill="1" applyAlignment="1">
      <alignment horizontal="center" vertical="center" wrapText="1" shrinkToFit="1"/>
    </xf>
    <xf numFmtId="0" fontId="15" fillId="0" borderId="0" xfId="9" applyFont="1" applyFill="1" applyAlignment="1">
      <alignment vertical="center"/>
    </xf>
    <xf numFmtId="0" fontId="25" fillId="6" borderId="1" xfId="9" applyFont="1" applyFill="1" applyBorder="1" applyAlignment="1" applyProtection="1">
      <alignment horizontal="center" vertical="center" wrapText="1" shrinkToFit="1"/>
    </xf>
    <xf numFmtId="0" fontId="6" fillId="0" borderId="19" xfId="1" applyFont="1" applyBorder="1"/>
    <xf numFmtId="0" fontId="11" fillId="0" borderId="19" xfId="1" applyFont="1" applyBorder="1"/>
    <xf numFmtId="0" fontId="11" fillId="0" borderId="3" xfId="1" applyFont="1" applyBorder="1"/>
    <xf numFmtId="0" fontId="5" fillId="0" borderId="4" xfId="1" applyFont="1" applyBorder="1"/>
    <xf numFmtId="0" fontId="3" fillId="0" borderId="4" xfId="1" applyFont="1" applyBorder="1"/>
    <xf numFmtId="0" fontId="3" fillId="0" borderId="5" xfId="1" applyFont="1" applyBorder="1"/>
    <xf numFmtId="0" fontId="5" fillId="0" borderId="56" xfId="1" applyFont="1" applyBorder="1"/>
    <xf numFmtId="0" fontId="3" fillId="0" borderId="60" xfId="1" applyFont="1" applyBorder="1"/>
    <xf numFmtId="0" fontId="5" fillId="0" borderId="61" xfId="1" applyFont="1" applyBorder="1"/>
    <xf numFmtId="0" fontId="5" fillId="0" borderId="6" xfId="1" applyFont="1" applyBorder="1"/>
    <xf numFmtId="0" fontId="3" fillId="0" borderId="6" xfId="1" applyFont="1" applyBorder="1"/>
    <xf numFmtId="0" fontId="3" fillId="0" borderId="59" xfId="1" applyFont="1" applyBorder="1"/>
    <xf numFmtId="0" fontId="16" fillId="0" borderId="1" xfId="3" applyFont="1" applyBorder="1" applyAlignment="1">
      <alignment horizontal="center" vertical="center"/>
    </xf>
    <xf numFmtId="9" fontId="28" fillId="3" borderId="1" xfId="5" applyFont="1" applyFill="1" applyBorder="1" applyAlignment="1" applyProtection="1">
      <alignment horizontal="center" vertical="center" wrapText="1"/>
    </xf>
    <xf numFmtId="0" fontId="91" fillId="0" borderId="1" xfId="0" applyFont="1" applyBorder="1" applyAlignment="1">
      <alignment horizontal="center" vertical="center" wrapText="1"/>
    </xf>
    <xf numFmtId="0" fontId="31" fillId="0" borderId="1" xfId="1" applyFont="1" applyFill="1" applyBorder="1" applyAlignment="1">
      <alignment horizontal="center" vertical="center" wrapText="1" shrinkToFit="1"/>
    </xf>
    <xf numFmtId="0" fontId="35" fillId="5" borderId="1" xfId="1" applyFont="1" applyFill="1" applyBorder="1" applyAlignment="1">
      <alignment horizontal="center" vertical="center" wrapText="1" shrinkToFit="1"/>
    </xf>
    <xf numFmtId="166" fontId="28" fillId="3" borderId="1" xfId="5" applyNumberFormat="1" applyFont="1" applyFill="1" applyBorder="1" applyAlignment="1" applyProtection="1">
      <alignment horizontal="center" vertical="center" wrapText="1"/>
    </xf>
    <xf numFmtId="10" fontId="28" fillId="3" borderId="1" xfId="5" applyNumberFormat="1" applyFont="1" applyFill="1" applyBorder="1" applyAlignment="1" applyProtection="1">
      <alignment horizontal="center" vertical="center" wrapText="1"/>
    </xf>
    <xf numFmtId="9" fontId="28" fillId="3" borderId="1" xfId="5" applyNumberFormat="1" applyFont="1" applyFill="1" applyBorder="1" applyAlignment="1" applyProtection="1">
      <alignment horizontal="center" vertical="center" wrapText="1"/>
    </xf>
    <xf numFmtId="1" fontId="3" fillId="3" borderId="1" xfId="1" applyNumberFormat="1" applyFont="1" applyFill="1" applyBorder="1" applyAlignment="1" applyProtection="1">
      <alignment horizontal="center" vertical="center" wrapText="1"/>
    </xf>
    <xf numFmtId="1" fontId="3" fillId="0" borderId="1" xfId="1" applyNumberFormat="1" applyFont="1" applyBorder="1" applyAlignment="1" applyProtection="1">
      <alignment horizontal="center" vertical="center"/>
    </xf>
    <xf numFmtId="0" fontId="47" fillId="0" borderId="0" xfId="9" applyFont="1" applyFill="1" applyBorder="1" applyAlignment="1" applyProtection="1">
      <alignment horizontal="center" vertical="center"/>
    </xf>
    <xf numFmtId="0" fontId="18" fillId="0" borderId="0" xfId="0" applyFont="1" applyFill="1" applyBorder="1" applyAlignment="1">
      <alignment horizontal="center" vertical="center" wrapText="1"/>
    </xf>
    <xf numFmtId="0" fontId="91"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18" fillId="5" borderId="1" xfId="0" applyFont="1" applyFill="1" applyBorder="1" applyAlignment="1">
      <alignment horizontal="center" vertical="center" wrapText="1"/>
    </xf>
    <xf numFmtId="9" fontId="47" fillId="3" borderId="1" xfId="5" applyFont="1" applyFill="1" applyBorder="1" applyAlignment="1" applyProtection="1">
      <alignment horizontal="center" vertical="center" wrapText="1"/>
    </xf>
    <xf numFmtId="44" fontId="16" fillId="0" borderId="0" xfId="15" applyFont="1" applyFill="1" applyBorder="1" applyAlignment="1" applyProtection="1">
      <alignment horizontal="left" vertical="center" wrapText="1" shrinkToFit="1"/>
    </xf>
    <xf numFmtId="44" fontId="16" fillId="0" borderId="0" xfId="15" applyFont="1" applyFill="1" applyBorder="1" applyAlignment="1" applyProtection="1">
      <alignment horizontal="center" vertical="center" wrapText="1" shrinkToFit="1"/>
    </xf>
    <xf numFmtId="0" fontId="90" fillId="0" borderId="0" xfId="1" applyFont="1" applyFill="1" applyBorder="1" applyAlignment="1">
      <alignment horizontal="center" vertical="center" wrapText="1"/>
    </xf>
    <xf numFmtId="0" fontId="16" fillId="0" borderId="1" xfId="9" applyFont="1" applyBorder="1" applyAlignment="1" applyProtection="1">
      <alignment horizontal="center" vertical="center"/>
    </xf>
    <xf numFmtId="3" fontId="16" fillId="6" borderId="1" xfId="9" applyNumberFormat="1" applyFont="1" applyFill="1" applyBorder="1" applyAlignment="1" applyProtection="1">
      <alignment horizontal="center" vertical="center"/>
    </xf>
    <xf numFmtId="3" fontId="23" fillId="0" borderId="43" xfId="1" applyNumberFormat="1" applyFont="1" applyFill="1" applyBorder="1" applyAlignment="1" applyProtection="1">
      <alignment horizontal="center" vertical="center"/>
    </xf>
    <xf numFmtId="3" fontId="23" fillId="0" borderId="1" xfId="1" applyNumberFormat="1" applyFont="1" applyFill="1" applyBorder="1" applyAlignment="1" applyProtection="1">
      <alignment horizontal="center" vertical="center"/>
    </xf>
    <xf numFmtId="0" fontId="31" fillId="0" borderId="1" xfId="1" applyFont="1" applyFill="1" applyBorder="1" applyAlignment="1" applyProtection="1">
      <alignment horizontal="center" vertical="center" wrapText="1"/>
    </xf>
    <xf numFmtId="3" fontId="29" fillId="3" borderId="43" xfId="1" applyNumberFormat="1" applyFont="1" applyFill="1" applyBorder="1" applyAlignment="1" applyProtection="1">
      <alignment horizontal="center" vertical="center"/>
    </xf>
    <xf numFmtId="3" fontId="29" fillId="3" borderId="1" xfId="1" applyNumberFormat="1" applyFont="1" applyFill="1" applyBorder="1" applyAlignment="1" applyProtection="1">
      <alignment horizontal="center" vertical="center"/>
    </xf>
    <xf numFmtId="0" fontId="31" fillId="0" borderId="1" xfId="1" applyFont="1" applyFill="1" applyBorder="1" applyAlignment="1" applyProtection="1">
      <alignment horizontal="center" vertical="center"/>
    </xf>
    <xf numFmtId="0" fontId="31" fillId="0" borderId="1" xfId="1" applyFont="1" applyFill="1" applyBorder="1" applyAlignment="1" applyProtection="1">
      <alignment vertical="center"/>
    </xf>
    <xf numFmtId="0" fontId="3" fillId="0" borderId="68" xfId="1" applyFont="1" applyFill="1" applyBorder="1" applyAlignment="1" applyProtection="1">
      <alignment horizontal="center" vertical="center"/>
    </xf>
    <xf numFmtId="3" fontId="31" fillId="0" borderId="1" xfId="1" applyNumberFormat="1" applyFont="1" applyFill="1" applyBorder="1" applyAlignment="1" applyProtection="1">
      <alignment horizontal="center" vertical="center" wrapText="1"/>
    </xf>
    <xf numFmtId="3" fontId="31" fillId="0" borderId="1" xfId="3" applyNumberFormat="1" applyFont="1" applyFill="1" applyBorder="1" applyAlignment="1" applyProtection="1">
      <alignment horizontal="center" vertical="center"/>
    </xf>
    <xf numFmtId="0" fontId="15" fillId="0" borderId="1" xfId="3" applyFont="1" applyBorder="1" applyProtection="1"/>
    <xf numFmtId="0" fontId="34" fillId="0" borderId="1" xfId="1" applyFont="1" applyFill="1" applyBorder="1" applyAlignment="1" applyProtection="1">
      <alignment vertical="center"/>
    </xf>
    <xf numFmtId="0" fontId="34" fillId="0" borderId="1" xfId="1" applyFont="1" applyFill="1" applyBorder="1" applyAlignment="1" applyProtection="1">
      <alignment horizontal="center" vertical="center" wrapText="1"/>
    </xf>
    <xf numFmtId="0" fontId="34" fillId="0" borderId="1" xfId="1" applyFont="1" applyFill="1" applyBorder="1" applyAlignment="1" applyProtection="1">
      <alignment horizontal="center" vertical="center"/>
    </xf>
    <xf numFmtId="9" fontId="31" fillId="0" borderId="1" xfId="1" applyNumberFormat="1" applyFont="1" applyFill="1" applyBorder="1" applyAlignment="1" applyProtection="1">
      <alignment horizontal="center" vertical="center"/>
    </xf>
    <xf numFmtId="0" fontId="15" fillId="0" borderId="1" xfId="9" applyFont="1" applyFill="1" applyBorder="1" applyAlignment="1" applyProtection="1">
      <alignment vertical="center" wrapText="1" shrinkToFit="1"/>
      <protection locked="0"/>
    </xf>
    <xf numFmtId="0" fontId="27" fillId="5" borderId="0" xfId="3" applyFont="1" applyFill="1" applyBorder="1" applyAlignment="1">
      <alignment horizontal="center" vertical="center" wrapText="1"/>
    </xf>
    <xf numFmtId="0" fontId="19" fillId="0" borderId="0" xfId="9" applyFont="1" applyAlignment="1" applyProtection="1">
      <alignment horizontal="center" vertical="center"/>
    </xf>
    <xf numFmtId="0" fontId="47" fillId="0" borderId="0" xfId="9" applyFont="1" applyAlignment="1" applyProtection="1">
      <alignment horizontal="center" vertical="center"/>
    </xf>
    <xf numFmtId="0" fontId="16" fillId="0" borderId="0" xfId="9" applyFont="1" applyAlignment="1" applyProtection="1">
      <alignment horizontal="center" vertical="center" wrapText="1"/>
    </xf>
    <xf numFmtId="0" fontId="73" fillId="0" borderId="0" xfId="8" applyFont="1" applyBorder="1" applyAlignment="1" applyProtection="1">
      <alignment horizontal="center" vertical="center"/>
    </xf>
    <xf numFmtId="0" fontId="71" fillId="0" borderId="7" xfId="1" applyFont="1" applyBorder="1" applyAlignment="1">
      <alignment horizontal="center" vertical="center" wrapText="1"/>
    </xf>
    <xf numFmtId="0" fontId="65" fillId="8" borderId="0" xfId="1" applyFont="1" applyFill="1" applyBorder="1" applyAlignment="1">
      <alignment horizontal="center" vertical="center"/>
    </xf>
    <xf numFmtId="0" fontId="73" fillId="0" borderId="0" xfId="8" applyFont="1" applyAlignment="1" applyProtection="1">
      <alignment vertical="center"/>
    </xf>
    <xf numFmtId="0" fontId="63" fillId="9" borderId="0" xfId="1" applyFont="1" applyFill="1" applyBorder="1" applyAlignment="1">
      <alignment horizontal="center" vertical="center"/>
    </xf>
    <xf numFmtId="0" fontId="46" fillId="0" borderId="0" xfId="1" applyFont="1" applyBorder="1" applyAlignment="1">
      <alignment horizontal="center" vertical="center" wrapText="1"/>
    </xf>
    <xf numFmtId="0" fontId="46" fillId="0" borderId="0" xfId="1" applyFont="1" applyBorder="1" applyAlignment="1">
      <alignment horizontal="justify" vertical="center" wrapText="1"/>
    </xf>
    <xf numFmtId="0" fontId="46" fillId="0" borderId="0" xfId="1" applyFont="1" applyBorder="1" applyAlignment="1">
      <alignment horizontal="left" vertical="center" wrapText="1"/>
    </xf>
    <xf numFmtId="0" fontId="65" fillId="0" borderId="0" xfId="9" applyFont="1" applyAlignment="1" applyProtection="1">
      <alignment horizontal="center" vertical="center" wrapText="1"/>
    </xf>
    <xf numFmtId="0" fontId="53" fillId="0" borderId="41" xfId="9" applyFont="1" applyBorder="1" applyAlignment="1" applyProtection="1">
      <alignment horizontal="center" vertical="center"/>
    </xf>
    <xf numFmtId="0" fontId="53" fillId="0" borderId="42" xfId="9" applyFont="1" applyBorder="1" applyAlignment="1" applyProtection="1">
      <alignment horizontal="center" vertical="center"/>
    </xf>
    <xf numFmtId="0" fontId="53" fillId="0" borderId="43" xfId="9" applyFont="1" applyBorder="1" applyAlignment="1" applyProtection="1">
      <alignment horizontal="center" vertical="center"/>
    </xf>
    <xf numFmtId="0" fontId="15" fillId="0" borderId="41" xfId="9" applyFont="1" applyBorder="1" applyAlignment="1" applyProtection="1">
      <alignment horizontal="center" vertical="center" wrapText="1"/>
    </xf>
    <xf numFmtId="0" fontId="15" fillId="0" borderId="42" xfId="9" applyFont="1" applyBorder="1" applyAlignment="1" applyProtection="1">
      <alignment horizontal="center" vertical="center" wrapText="1"/>
    </xf>
    <xf numFmtId="0" fontId="15" fillId="0" borderId="43" xfId="9" applyFont="1" applyBorder="1" applyAlignment="1" applyProtection="1">
      <alignment horizontal="center" vertical="center" wrapText="1"/>
    </xf>
    <xf numFmtId="0" fontId="18" fillId="5" borderId="41" xfId="1" applyFont="1" applyFill="1" applyBorder="1" applyAlignment="1">
      <alignment horizontal="center" vertical="center" wrapText="1"/>
    </xf>
    <xf numFmtId="0" fontId="18" fillId="5" borderId="43" xfId="1" applyFont="1" applyFill="1" applyBorder="1" applyAlignment="1">
      <alignment horizontal="center" vertical="center" wrapText="1"/>
    </xf>
    <xf numFmtId="0" fontId="18" fillId="5" borderId="41" xfId="1" applyFont="1" applyFill="1" applyBorder="1" applyAlignment="1">
      <alignment horizontal="left" vertical="center" wrapText="1"/>
    </xf>
    <xf numFmtId="0" fontId="18" fillId="5" borderId="43" xfId="1" applyFont="1" applyFill="1" applyBorder="1" applyAlignment="1">
      <alignment horizontal="left" vertical="center" wrapText="1"/>
    </xf>
    <xf numFmtId="0" fontId="16" fillId="0" borderId="1" xfId="9" applyFont="1" applyBorder="1" applyAlignment="1" applyProtection="1">
      <alignment horizontal="center" vertical="center"/>
    </xf>
    <xf numFmtId="0" fontId="22" fillId="6" borderId="1" xfId="10" applyFont="1" applyFill="1" applyBorder="1" applyAlignment="1" applyProtection="1">
      <alignment horizontal="center" vertical="center" wrapText="1" shrinkToFit="1"/>
    </xf>
    <xf numFmtId="0" fontId="16" fillId="6" borderId="41" xfId="1" applyFont="1" applyFill="1" applyBorder="1" applyAlignment="1">
      <alignment horizontal="center" vertical="center" wrapText="1" shrinkToFit="1"/>
    </xf>
    <xf numFmtId="0" fontId="16" fillId="6" borderId="42" xfId="1" applyFont="1" applyFill="1" applyBorder="1" applyAlignment="1">
      <alignment horizontal="center" vertical="center" wrapText="1" shrinkToFit="1"/>
    </xf>
    <xf numFmtId="0" fontId="16" fillId="6" borderId="43" xfId="1" applyFont="1" applyFill="1" applyBorder="1" applyAlignment="1">
      <alignment horizontal="center" vertical="center" wrapText="1" shrinkToFit="1"/>
    </xf>
    <xf numFmtId="0" fontId="15" fillId="6" borderId="1" xfId="9" applyFont="1" applyFill="1" applyBorder="1" applyAlignment="1" applyProtection="1">
      <alignment horizontal="left" vertical="center" wrapText="1"/>
    </xf>
    <xf numFmtId="0" fontId="22" fillId="0" borderId="1" xfId="10" applyFont="1" applyFill="1" applyBorder="1" applyAlignment="1" applyProtection="1">
      <alignment horizontal="center" vertical="center" wrapText="1" shrinkToFit="1"/>
    </xf>
    <xf numFmtId="0" fontId="25" fillId="0" borderId="41" xfId="10" applyFont="1" applyBorder="1" applyAlignment="1" applyProtection="1">
      <alignment horizontal="center" vertical="center"/>
    </xf>
    <xf numFmtId="0" fontId="25" fillId="0" borderId="42" xfId="10" applyFont="1" applyBorder="1" applyAlignment="1" applyProtection="1">
      <alignment horizontal="center" vertical="center"/>
    </xf>
    <xf numFmtId="0" fontId="15" fillId="0" borderId="41" xfId="9" applyFont="1" applyBorder="1" applyAlignment="1" applyProtection="1">
      <alignment horizontal="center" vertical="center"/>
    </xf>
    <xf numFmtId="0" fontId="15" fillId="0" borderId="42" xfId="9" applyFont="1" applyBorder="1" applyAlignment="1" applyProtection="1">
      <alignment horizontal="center" vertical="center"/>
    </xf>
    <xf numFmtId="0" fontId="15" fillId="0" borderId="43" xfId="9" applyFont="1" applyBorder="1" applyAlignment="1" applyProtection="1">
      <alignment horizontal="center" vertical="center"/>
    </xf>
    <xf numFmtId="0" fontId="53" fillId="5" borderId="1" xfId="9" applyFont="1" applyFill="1" applyBorder="1" applyAlignment="1" applyProtection="1">
      <alignment horizontal="center" vertical="center" wrapText="1" shrinkToFit="1"/>
    </xf>
    <xf numFmtId="0" fontId="53" fillId="0" borderId="41" xfId="9" applyFont="1" applyBorder="1" applyAlignment="1" applyProtection="1">
      <alignment horizontal="center" vertical="center" wrapText="1"/>
    </xf>
    <xf numFmtId="0" fontId="53" fillId="0" borderId="42" xfId="9" applyFont="1" applyBorder="1" applyAlignment="1" applyProtection="1">
      <alignment horizontal="center" vertical="center" wrapText="1"/>
    </xf>
    <xf numFmtId="0" fontId="53" fillId="0" borderId="43" xfId="9" applyFont="1" applyBorder="1" applyAlignment="1" applyProtection="1">
      <alignment horizontal="center" vertical="center" wrapText="1"/>
    </xf>
    <xf numFmtId="0" fontId="53" fillId="14" borderId="41" xfId="9" applyFont="1" applyFill="1" applyBorder="1" applyAlignment="1" applyProtection="1">
      <alignment horizontal="center" vertical="center"/>
    </xf>
    <xf numFmtId="0" fontId="53" fillId="14" borderId="42" xfId="9" applyFont="1" applyFill="1" applyBorder="1" applyAlignment="1" applyProtection="1">
      <alignment horizontal="center" vertical="center"/>
    </xf>
    <xf numFmtId="0" fontId="53" fillId="14" borderId="43" xfId="9" applyFont="1" applyFill="1" applyBorder="1" applyAlignment="1" applyProtection="1">
      <alignment horizontal="center" vertical="center"/>
    </xf>
    <xf numFmtId="0" fontId="15" fillId="0" borderId="1" xfId="9" applyFont="1" applyFill="1" applyBorder="1" applyAlignment="1" applyProtection="1">
      <alignment horizontal="left" vertical="center" wrapText="1"/>
    </xf>
    <xf numFmtId="0" fontId="22" fillId="0" borderId="1" xfId="10" applyFont="1" applyBorder="1" applyAlignment="1" applyProtection="1">
      <alignment horizontal="center" vertical="center" wrapText="1" shrinkToFit="1"/>
    </xf>
    <xf numFmtId="0" fontId="15" fillId="0" borderId="1" xfId="9" applyFont="1" applyBorder="1" applyAlignment="1" applyProtection="1">
      <alignment horizontal="left" vertical="center" wrapText="1"/>
    </xf>
    <xf numFmtId="0" fontId="25" fillId="0" borderId="41" xfId="10" applyFont="1" applyBorder="1" applyAlignment="1" applyProtection="1">
      <alignment horizontal="center" vertical="center" wrapText="1"/>
    </xf>
    <xf numFmtId="0" fontId="25" fillId="0" borderId="42" xfId="10" applyFont="1" applyBorder="1" applyAlignment="1" applyProtection="1">
      <alignment horizontal="center" vertical="center" wrapText="1"/>
    </xf>
    <xf numFmtId="0" fontId="25" fillId="0" borderId="43" xfId="10" applyFont="1" applyBorder="1" applyAlignment="1" applyProtection="1">
      <alignment horizontal="center" vertical="center" wrapText="1"/>
    </xf>
    <xf numFmtId="0" fontId="25" fillId="0" borderId="1" xfId="10" applyFont="1" applyBorder="1" applyAlignment="1" applyProtection="1">
      <alignment horizontal="center" vertical="center"/>
    </xf>
    <xf numFmtId="164" fontId="24" fillId="5" borderId="1" xfId="10" applyNumberFormat="1" applyFont="1" applyFill="1" applyBorder="1" applyAlignment="1" applyProtection="1">
      <alignment horizontal="center" vertical="center" wrapText="1" shrinkToFit="1"/>
    </xf>
    <xf numFmtId="164" fontId="24" fillId="5" borderId="1" xfId="10" applyNumberFormat="1" applyFont="1" applyFill="1" applyBorder="1" applyAlignment="1" applyProtection="1">
      <alignment horizontal="left" vertical="center" wrapText="1" shrinkToFit="1"/>
    </xf>
    <xf numFmtId="0" fontId="18" fillId="5" borderId="1" xfId="1" applyFont="1" applyFill="1" applyBorder="1" applyAlignment="1">
      <alignment horizontal="center" vertical="center" wrapText="1"/>
    </xf>
    <xf numFmtId="0" fontId="29" fillId="0" borderId="1" xfId="3" applyFont="1" applyBorder="1" applyAlignment="1" applyProtection="1">
      <alignment horizontal="center" vertical="center" wrapText="1" shrinkToFit="1"/>
    </xf>
    <xf numFmtId="0" fontId="29" fillId="0" borderId="41" xfId="3" applyFont="1" applyBorder="1" applyAlignment="1" applyProtection="1">
      <alignment horizontal="center" vertical="center" wrapText="1" shrinkToFit="1"/>
    </xf>
    <xf numFmtId="0" fontId="29" fillId="0" borderId="42" xfId="3" applyFont="1" applyBorder="1" applyAlignment="1" applyProtection="1">
      <alignment horizontal="center" vertical="center" wrapText="1" shrinkToFit="1"/>
    </xf>
    <xf numFmtId="0" fontId="29" fillId="0" borderId="43" xfId="3" applyFont="1" applyBorder="1" applyAlignment="1" applyProtection="1">
      <alignment horizontal="center" vertical="center" wrapText="1" shrinkToFit="1"/>
    </xf>
    <xf numFmtId="164" fontId="53" fillId="5" borderId="1" xfId="10" applyNumberFormat="1" applyFont="1" applyFill="1" applyBorder="1" applyAlignment="1" applyProtection="1">
      <alignment horizontal="center" vertical="center" wrapText="1" shrinkToFit="1"/>
    </xf>
    <xf numFmtId="0" fontId="89" fillId="0" borderId="0" xfId="9" applyFont="1" applyAlignment="1" applyProtection="1">
      <alignment horizontal="center" vertical="center" wrapText="1"/>
    </xf>
    <xf numFmtId="0" fontId="54" fillId="8" borderId="41" xfId="0" applyFont="1" applyFill="1" applyBorder="1" applyAlignment="1" applyProtection="1">
      <alignment horizontal="center" vertical="center" wrapText="1" shrinkToFit="1"/>
    </xf>
    <xf numFmtId="0" fontId="54" fillId="8" borderId="42" xfId="0" applyFont="1" applyFill="1" applyBorder="1" applyAlignment="1" applyProtection="1">
      <alignment horizontal="center" vertical="center" wrapText="1" shrinkToFit="1"/>
    </xf>
    <xf numFmtId="0" fontId="54" fillId="8" borderId="43" xfId="0" applyFont="1" applyFill="1" applyBorder="1" applyAlignment="1" applyProtection="1">
      <alignment horizontal="center" vertical="center" wrapText="1" shrinkToFit="1"/>
    </xf>
    <xf numFmtId="0" fontId="54" fillId="8" borderId="1" xfId="0" applyFont="1" applyFill="1" applyBorder="1" applyAlignment="1" applyProtection="1">
      <alignment horizontal="center" vertical="center" wrapText="1" shrinkToFit="1"/>
    </xf>
    <xf numFmtId="0" fontId="29" fillId="0" borderId="1" xfId="3" applyFont="1" applyBorder="1" applyAlignment="1" applyProtection="1">
      <alignment horizontal="center" vertical="center" wrapText="1" shrinkToFit="1"/>
      <protection hidden="1"/>
    </xf>
    <xf numFmtId="0" fontId="25" fillId="0" borderId="43" xfId="10" applyFont="1" applyBorder="1" applyAlignment="1" applyProtection="1">
      <alignment horizontal="center" vertical="center"/>
    </xf>
    <xf numFmtId="0" fontId="16" fillId="0" borderId="0" xfId="9" applyFont="1" applyAlignment="1" applyProtection="1">
      <alignment horizontal="center" vertical="center"/>
    </xf>
    <xf numFmtId="0" fontId="53" fillId="5" borderId="35" xfId="9" applyFont="1" applyFill="1" applyBorder="1" applyAlignment="1" applyProtection="1">
      <alignment horizontal="center" vertical="center" wrapText="1" shrinkToFit="1"/>
    </xf>
    <xf numFmtId="0" fontId="53" fillId="5" borderId="36" xfId="9" applyFont="1" applyFill="1" applyBorder="1" applyAlignment="1" applyProtection="1">
      <alignment horizontal="center" vertical="center" wrapText="1" shrinkToFit="1"/>
    </xf>
    <xf numFmtId="164" fontId="18" fillId="5" borderId="41" xfId="10" applyNumberFormat="1" applyFont="1" applyFill="1" applyBorder="1" applyAlignment="1" applyProtection="1">
      <alignment horizontal="center" vertical="center" wrapText="1" shrinkToFit="1"/>
    </xf>
    <xf numFmtId="164" fontId="18" fillId="5" borderId="43" xfId="10" applyNumberFormat="1" applyFont="1" applyFill="1" applyBorder="1" applyAlignment="1" applyProtection="1">
      <alignment horizontal="center" vertical="center" wrapText="1" shrinkToFit="1"/>
    </xf>
    <xf numFmtId="0" fontId="16" fillId="0" borderId="35" xfId="9" applyFont="1" applyBorder="1" applyAlignment="1" applyProtection="1">
      <alignment horizontal="center" vertical="center"/>
    </xf>
    <xf numFmtId="0" fontId="16" fillId="0" borderId="37" xfId="9" applyFont="1" applyBorder="1" applyAlignment="1" applyProtection="1">
      <alignment horizontal="center" vertical="center"/>
    </xf>
    <xf numFmtId="0" fontId="16" fillId="0" borderId="36" xfId="9" applyFont="1" applyBorder="1" applyAlignment="1" applyProtection="1">
      <alignment horizontal="center" vertical="center"/>
    </xf>
    <xf numFmtId="0" fontId="22" fillId="0" borderId="41" xfId="10" applyFont="1" applyFill="1" applyBorder="1" applyAlignment="1" applyProtection="1">
      <alignment horizontal="center" vertical="center" wrapText="1" shrinkToFit="1"/>
    </xf>
    <xf numFmtId="0" fontId="22" fillId="0" borderId="42" xfId="10" applyFont="1" applyFill="1" applyBorder="1" applyAlignment="1" applyProtection="1">
      <alignment horizontal="center" vertical="center" wrapText="1" shrinkToFit="1"/>
    </xf>
    <xf numFmtId="0" fontId="22" fillId="0" borderId="43" xfId="10" applyFont="1" applyFill="1" applyBorder="1" applyAlignment="1" applyProtection="1">
      <alignment horizontal="center" vertical="center" wrapText="1" shrinkToFit="1"/>
    </xf>
    <xf numFmtId="0" fontId="25" fillId="0" borderId="41" xfId="10" applyFont="1" applyFill="1" applyBorder="1" applyAlignment="1" applyProtection="1">
      <alignment horizontal="center" vertical="center" wrapText="1"/>
    </xf>
    <xf numFmtId="0" fontId="25" fillId="0" borderId="42" xfId="10" applyFont="1" applyFill="1" applyBorder="1" applyAlignment="1" applyProtection="1">
      <alignment horizontal="center" vertical="center" wrapText="1"/>
    </xf>
    <xf numFmtId="0" fontId="25" fillId="0" borderId="43" xfId="10" applyFont="1" applyFill="1" applyBorder="1" applyAlignment="1" applyProtection="1">
      <alignment horizontal="center" vertical="center" wrapText="1"/>
    </xf>
    <xf numFmtId="0" fontId="15" fillId="0" borderId="41" xfId="9" applyFont="1" applyFill="1" applyBorder="1" applyAlignment="1" applyProtection="1">
      <alignment horizontal="left" vertical="center" wrapText="1"/>
    </xf>
    <xf numFmtId="0" fontId="15" fillId="0" borderId="43" xfId="9" applyFont="1" applyFill="1" applyBorder="1" applyAlignment="1" applyProtection="1">
      <alignment horizontal="left" vertical="center" wrapText="1"/>
    </xf>
    <xf numFmtId="0" fontId="25" fillId="0" borderId="1" xfId="10" applyFont="1" applyFill="1" applyBorder="1" applyAlignment="1" applyProtection="1">
      <alignment horizontal="center" vertical="center"/>
    </xf>
    <xf numFmtId="0" fontId="16" fillId="6" borderId="41" xfId="1" applyFont="1" applyFill="1" applyBorder="1" applyAlignment="1" applyProtection="1">
      <alignment horizontal="center" vertical="center" wrapText="1" shrinkToFit="1"/>
    </xf>
    <xf numFmtId="0" fontId="16" fillId="6" borderId="42" xfId="1" applyFont="1" applyFill="1" applyBorder="1" applyAlignment="1" applyProtection="1">
      <alignment horizontal="center" vertical="center" wrapText="1" shrinkToFit="1"/>
    </xf>
    <xf numFmtId="164" fontId="53" fillId="5" borderId="35" xfId="10" applyNumberFormat="1" applyFont="1" applyFill="1" applyBorder="1" applyAlignment="1" applyProtection="1">
      <alignment horizontal="center" vertical="center" wrapText="1" shrinkToFit="1"/>
    </xf>
    <xf numFmtId="164" fontId="53" fillId="5" borderId="37" xfId="10" applyNumberFormat="1" applyFont="1" applyFill="1" applyBorder="1" applyAlignment="1" applyProtection="1">
      <alignment horizontal="center" vertical="center" wrapText="1" shrinkToFit="1"/>
    </xf>
    <xf numFmtId="164" fontId="53" fillId="5" borderId="36" xfId="10" applyNumberFormat="1" applyFont="1" applyFill="1" applyBorder="1" applyAlignment="1" applyProtection="1">
      <alignment horizontal="center" vertical="center" wrapText="1" shrinkToFit="1"/>
    </xf>
    <xf numFmtId="0" fontId="18" fillId="5" borderId="42" xfId="1" applyFont="1" applyFill="1" applyBorder="1" applyAlignment="1">
      <alignment horizontal="center" vertical="center" wrapText="1"/>
    </xf>
    <xf numFmtId="0" fontId="29" fillId="0" borderId="41" xfId="3" applyFont="1" applyBorder="1" applyAlignment="1">
      <alignment horizontal="center" vertical="center" wrapText="1" shrinkToFit="1"/>
    </xf>
    <xf numFmtId="0" fontId="29" fillId="0" borderId="42" xfId="3" applyFont="1" applyBorder="1" applyAlignment="1">
      <alignment horizontal="center" vertical="center" wrapText="1" shrinkToFit="1"/>
    </xf>
    <xf numFmtId="0" fontId="29" fillId="0" borderId="43" xfId="3" applyFont="1" applyBorder="1" applyAlignment="1">
      <alignment horizontal="center" vertical="center" wrapText="1" shrinkToFit="1"/>
    </xf>
    <xf numFmtId="0" fontId="29" fillId="0" borderId="1" xfId="3" applyFont="1" applyBorder="1" applyAlignment="1">
      <alignment horizontal="center" vertical="center" wrapText="1" shrinkToFit="1"/>
    </xf>
    <xf numFmtId="0" fontId="66" fillId="0" borderId="41" xfId="9" applyFont="1" applyBorder="1" applyAlignment="1" applyProtection="1">
      <alignment horizontal="center" vertical="center"/>
    </xf>
    <xf numFmtId="0" fontId="66" fillId="0" borderId="42" xfId="9" applyFont="1" applyBorder="1" applyAlignment="1" applyProtection="1">
      <alignment horizontal="center" vertical="center"/>
    </xf>
    <xf numFmtId="0" fontId="66" fillId="0" borderId="43" xfId="9" applyFont="1" applyBorder="1" applyAlignment="1" applyProtection="1">
      <alignment horizontal="center" vertical="center"/>
    </xf>
    <xf numFmtId="0" fontId="15" fillId="0" borderId="41" xfId="9" applyFont="1" applyFill="1" applyBorder="1" applyAlignment="1" applyProtection="1">
      <alignment horizontal="center" vertical="center" wrapText="1"/>
    </xf>
    <xf numFmtId="0" fontId="15" fillId="0" borderId="42" xfId="9" applyFont="1" applyFill="1" applyBorder="1" applyAlignment="1" applyProtection="1">
      <alignment horizontal="center" vertical="center" wrapText="1"/>
    </xf>
    <xf numFmtId="0" fontId="15" fillId="0" borderId="43" xfId="9" applyFont="1" applyFill="1" applyBorder="1" applyAlignment="1" applyProtection="1">
      <alignment horizontal="center" vertical="center" wrapText="1"/>
    </xf>
    <xf numFmtId="0" fontId="22" fillId="6" borderId="41" xfId="10" applyFont="1" applyFill="1" applyBorder="1" applyAlignment="1" applyProtection="1">
      <alignment horizontal="center" vertical="center" wrapText="1" shrinkToFit="1"/>
    </xf>
    <xf numFmtId="0" fontId="22" fillId="6" borderId="42" xfId="10" applyFont="1" applyFill="1" applyBorder="1" applyAlignment="1" applyProtection="1">
      <alignment horizontal="center" vertical="center" wrapText="1" shrinkToFit="1"/>
    </xf>
    <xf numFmtId="0" fontId="22" fillId="6" borderId="43" xfId="10" applyFont="1" applyFill="1" applyBorder="1" applyAlignment="1" applyProtection="1">
      <alignment horizontal="center" vertical="center" wrapText="1" shrinkToFit="1"/>
    </xf>
    <xf numFmtId="0" fontId="15" fillId="0" borderId="42" xfId="9" applyFont="1" applyFill="1" applyBorder="1" applyAlignment="1" applyProtection="1">
      <alignment horizontal="left" vertical="center" wrapText="1"/>
    </xf>
    <xf numFmtId="0" fontId="22" fillId="6" borderId="41" xfId="10" applyFont="1" applyFill="1" applyBorder="1" applyAlignment="1" applyProtection="1">
      <alignment horizontal="left" vertical="center" wrapText="1" shrinkToFit="1"/>
    </xf>
    <xf numFmtId="0" fontId="22" fillId="6" borderId="42" xfId="10" applyFont="1" applyFill="1" applyBorder="1" applyAlignment="1" applyProtection="1">
      <alignment horizontal="left" vertical="center" wrapText="1" shrinkToFit="1"/>
    </xf>
    <xf numFmtId="0" fontId="22" fillId="6" borderId="43" xfId="10" applyFont="1" applyFill="1" applyBorder="1" applyAlignment="1" applyProtection="1">
      <alignment horizontal="left" vertical="center" wrapText="1" shrinkToFit="1"/>
    </xf>
    <xf numFmtId="164" fontId="24" fillId="5" borderId="41" xfId="10" applyNumberFormat="1" applyFont="1" applyFill="1" applyBorder="1" applyAlignment="1" applyProtection="1">
      <alignment horizontal="left" vertical="center" wrapText="1" shrinkToFit="1"/>
    </xf>
    <xf numFmtId="164" fontId="24" fillId="5" borderId="42" xfId="10" applyNumberFormat="1" applyFont="1" applyFill="1" applyBorder="1" applyAlignment="1" applyProtection="1">
      <alignment horizontal="left" vertical="center" wrapText="1" shrinkToFit="1"/>
    </xf>
    <xf numFmtId="164" fontId="24" fillId="5" borderId="43" xfId="10" applyNumberFormat="1" applyFont="1" applyFill="1" applyBorder="1" applyAlignment="1" applyProtection="1">
      <alignment horizontal="left" vertical="center" wrapText="1" shrinkToFit="1"/>
    </xf>
    <xf numFmtId="164" fontId="24" fillId="5" borderId="3" xfId="10" applyNumberFormat="1" applyFont="1" applyFill="1" applyBorder="1" applyAlignment="1" applyProtection="1">
      <alignment horizontal="center" vertical="center" wrapText="1" shrinkToFit="1"/>
    </xf>
    <xf numFmtId="164" fontId="24" fillId="5" borderId="5" xfId="10" applyNumberFormat="1" applyFont="1" applyFill="1" applyBorder="1" applyAlignment="1" applyProtection="1">
      <alignment horizontal="center" vertical="center" wrapText="1" shrinkToFit="1"/>
    </xf>
    <xf numFmtId="164" fontId="24" fillId="5" borderId="56" xfId="10" applyNumberFormat="1" applyFont="1" applyFill="1" applyBorder="1" applyAlignment="1" applyProtection="1">
      <alignment horizontal="center" vertical="center" wrapText="1" shrinkToFit="1"/>
    </xf>
    <xf numFmtId="164" fontId="24" fillId="5" borderId="60" xfId="10" applyNumberFormat="1" applyFont="1" applyFill="1" applyBorder="1" applyAlignment="1" applyProtection="1">
      <alignment horizontal="center" vertical="center" wrapText="1" shrinkToFit="1"/>
    </xf>
    <xf numFmtId="0" fontId="53" fillId="0" borderId="1" xfId="9" applyFont="1" applyBorder="1" applyAlignment="1" applyProtection="1">
      <alignment horizontal="center" vertical="center"/>
    </xf>
    <xf numFmtId="0" fontId="15" fillId="0" borderId="1" xfId="3" applyFont="1" applyBorder="1" applyAlignment="1">
      <alignment horizontal="center" vertical="center" wrapText="1"/>
    </xf>
    <xf numFmtId="0" fontId="15" fillId="0" borderId="41" xfId="3" applyFont="1" applyBorder="1" applyAlignment="1">
      <alignment horizontal="center" vertical="center" wrapText="1"/>
    </xf>
    <xf numFmtId="0" fontId="15" fillId="0" borderId="43" xfId="3" applyFont="1" applyBorder="1" applyAlignment="1">
      <alignment horizontal="center" vertical="center" wrapText="1"/>
    </xf>
    <xf numFmtId="0" fontId="19" fillId="0" borderId="61" xfId="3" applyFont="1" applyBorder="1" applyAlignment="1">
      <alignment horizontal="center" vertical="center"/>
    </xf>
    <xf numFmtId="0" fontId="19" fillId="0" borderId="6" xfId="3" applyFont="1" applyBorder="1" applyAlignment="1">
      <alignment horizontal="center" vertical="center"/>
    </xf>
    <xf numFmtId="0" fontId="19" fillId="0" borderId="0" xfId="3" applyFont="1" applyBorder="1" applyAlignment="1">
      <alignment horizontal="center" vertical="center"/>
    </xf>
    <xf numFmtId="0" fontId="18" fillId="5" borderId="1" xfId="3" applyFont="1" applyFill="1" applyBorder="1" applyAlignment="1">
      <alignment horizontal="center" vertical="center" wrapText="1"/>
    </xf>
    <xf numFmtId="0" fontId="22" fillId="0" borderId="0" xfId="1" applyFont="1" applyFill="1" applyBorder="1" applyAlignment="1">
      <alignment horizontal="center" vertical="center"/>
    </xf>
    <xf numFmtId="0" fontId="16" fillId="6" borderId="35" xfId="9" applyFont="1" applyFill="1" applyBorder="1" applyAlignment="1" applyProtection="1">
      <alignment horizontal="center" vertical="center" wrapText="1" shrinkToFit="1"/>
    </xf>
    <xf numFmtId="0" fontId="16" fillId="6" borderId="37" xfId="9" applyFont="1" applyFill="1" applyBorder="1" applyAlignment="1" applyProtection="1">
      <alignment horizontal="center" vertical="center" wrapText="1" shrinkToFit="1"/>
    </xf>
    <xf numFmtId="0" fontId="16" fillId="6" borderId="36" xfId="9" applyFont="1" applyFill="1" applyBorder="1" applyAlignment="1" applyProtection="1">
      <alignment horizontal="center" vertical="center" wrapText="1" shrinkToFit="1"/>
    </xf>
    <xf numFmtId="0" fontId="31" fillId="0" borderId="1" xfId="3" applyFont="1" applyBorder="1" applyAlignment="1" applyProtection="1">
      <alignment horizontal="center" vertical="center" wrapText="1"/>
    </xf>
    <xf numFmtId="0" fontId="31" fillId="0" borderId="1" xfId="3" applyFont="1" applyBorder="1" applyAlignment="1">
      <alignment horizontal="center" vertical="center" wrapText="1"/>
    </xf>
    <xf numFmtId="0" fontId="29" fillId="0" borderId="41" xfId="3" applyFont="1" applyBorder="1" applyAlignment="1" applyProtection="1">
      <alignment horizontal="center" vertical="center" wrapText="1" shrinkToFit="1"/>
      <protection locked="0"/>
    </xf>
    <xf numFmtId="0" fontId="29" fillId="0" borderId="43" xfId="3" applyFont="1" applyBorder="1" applyAlignment="1" applyProtection="1">
      <alignment horizontal="center" vertical="center" wrapText="1" shrinkToFit="1"/>
      <protection locked="0"/>
    </xf>
    <xf numFmtId="0" fontId="18" fillId="5" borderId="1" xfId="1" applyFont="1" applyFill="1" applyBorder="1" applyAlignment="1">
      <alignment horizontal="center" vertical="center"/>
    </xf>
    <xf numFmtId="0" fontId="20" fillId="0" borderId="0" xfId="0" applyFont="1" applyBorder="1" applyAlignment="1">
      <alignment horizontal="center" vertical="center" wrapText="1"/>
    </xf>
    <xf numFmtId="0" fontId="64" fillId="5" borderId="1" xfId="1"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53" fillId="5" borderId="35" xfId="9" applyFont="1" applyFill="1" applyBorder="1" applyAlignment="1" applyProtection="1">
      <alignment horizontal="center" vertical="center"/>
    </xf>
    <xf numFmtId="0" fontId="53" fillId="5" borderId="37" xfId="9" applyFont="1" applyFill="1" applyBorder="1" applyAlignment="1" applyProtection="1">
      <alignment horizontal="center" vertical="center"/>
    </xf>
    <xf numFmtId="0" fontId="53" fillId="0" borderId="3" xfId="9" applyFont="1" applyBorder="1" applyAlignment="1" applyProtection="1">
      <alignment horizontal="center" vertical="center"/>
    </xf>
    <xf numFmtId="0" fontId="53" fillId="0" borderId="56" xfId="9" applyFont="1" applyBorder="1" applyAlignment="1" applyProtection="1">
      <alignment horizontal="center" vertical="center"/>
    </xf>
    <xf numFmtId="0" fontId="53" fillId="0" borderId="61" xfId="9" applyFont="1" applyBorder="1" applyAlignment="1" applyProtection="1">
      <alignment horizontal="center" vertical="center"/>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31" fillId="3" borderId="1" xfId="1" applyFont="1" applyFill="1" applyBorder="1" applyAlignment="1">
      <alignment horizontal="center" vertical="center" wrapText="1"/>
    </xf>
    <xf numFmtId="0" fontId="35" fillId="5" borderId="1" xfId="1" applyFont="1" applyFill="1" applyBorder="1" applyAlignment="1">
      <alignment horizontal="center" vertical="center" wrapText="1" shrinkToFit="1"/>
    </xf>
    <xf numFmtId="0" fontId="15" fillId="0" borderId="1" xfId="0" applyFont="1" applyBorder="1" applyAlignment="1">
      <alignment horizontal="left" vertical="center"/>
    </xf>
    <xf numFmtId="0" fontId="35" fillId="5" borderId="35" xfId="1" applyFont="1" applyFill="1" applyBorder="1" applyAlignment="1">
      <alignment horizontal="center" vertical="center" wrapText="1" shrinkToFit="1"/>
    </xf>
    <xf numFmtId="0" fontId="35" fillId="5" borderId="37" xfId="1" applyFont="1" applyFill="1" applyBorder="1" applyAlignment="1">
      <alignment horizontal="center" vertical="center" wrapText="1" shrinkToFit="1"/>
    </xf>
    <xf numFmtId="0" fontId="35" fillId="5" borderId="36" xfId="1" applyFont="1" applyFill="1" applyBorder="1" applyAlignment="1">
      <alignment horizontal="center" vertical="center" wrapText="1" shrinkToFit="1"/>
    </xf>
    <xf numFmtId="0" fontId="77" fillId="0" borderId="0" xfId="1" applyFont="1" applyFill="1" applyBorder="1" applyAlignment="1">
      <alignment horizontal="center" vertical="center"/>
    </xf>
    <xf numFmtId="0" fontId="18" fillId="5" borderId="36" xfId="1" applyFont="1" applyFill="1" applyBorder="1" applyAlignment="1">
      <alignment horizontal="center" vertical="center" wrapText="1"/>
    </xf>
    <xf numFmtId="0" fontId="29" fillId="0" borderId="1" xfId="3" applyFont="1" applyBorder="1" applyAlignment="1">
      <alignment horizontal="left" vertical="center" wrapText="1" shrinkToFit="1"/>
    </xf>
    <xf numFmtId="0" fontId="19" fillId="0" borderId="0" xfId="0"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wrapText="1" shrinkToFit="1"/>
    </xf>
    <xf numFmtId="0" fontId="15" fillId="0" borderId="43" xfId="0" applyFont="1" applyBorder="1" applyAlignment="1">
      <alignment horizontal="left" vertical="center"/>
    </xf>
    <xf numFmtId="0" fontId="3" fillId="3" borderId="1" xfId="1" applyFont="1" applyFill="1" applyBorder="1" applyAlignment="1" applyProtection="1">
      <alignment horizontal="center" vertical="center" wrapText="1"/>
    </xf>
    <xf numFmtId="0" fontId="31" fillId="0" borderId="0" xfId="0" applyFont="1" applyFill="1" applyBorder="1" applyAlignment="1">
      <alignment horizontal="left" vertical="center" wrapText="1"/>
    </xf>
    <xf numFmtId="0" fontId="15" fillId="0" borderId="0" xfId="0" applyFont="1" applyBorder="1" applyAlignment="1">
      <alignment horizontal="left" vertical="center"/>
    </xf>
    <xf numFmtId="0" fontId="26" fillId="5" borderId="41" xfId="1" applyFont="1" applyFill="1" applyBorder="1" applyAlignment="1">
      <alignment horizontal="center" vertical="center" wrapText="1"/>
    </xf>
    <xf numFmtId="0" fontId="26" fillId="5" borderId="43" xfId="1" applyFont="1" applyFill="1" applyBorder="1" applyAlignment="1">
      <alignment horizontal="center" vertical="center" wrapText="1"/>
    </xf>
    <xf numFmtId="0" fontId="29" fillId="0" borderId="3" xfId="3" applyFont="1" applyBorder="1" applyAlignment="1" applyProtection="1">
      <alignment horizontal="center" vertical="center" wrapText="1" shrinkToFit="1"/>
    </xf>
    <xf numFmtId="0" fontId="29" fillId="0" borderId="61" xfId="3" applyFont="1" applyBorder="1" applyAlignment="1" applyProtection="1">
      <alignment horizontal="center" vertical="center" wrapText="1" shrinkToFit="1"/>
    </xf>
    <xf numFmtId="0" fontId="15" fillId="0" borderId="42" xfId="3" applyFont="1" applyFill="1" applyBorder="1" applyAlignment="1">
      <alignment horizontal="center" vertical="center" wrapText="1" shrinkToFit="1"/>
    </xf>
    <xf numFmtId="0" fontId="15" fillId="0" borderId="0" xfId="3" applyFont="1" applyFill="1" applyBorder="1" applyAlignment="1">
      <alignment horizontal="center" vertical="center" wrapText="1" shrinkToFit="1"/>
    </xf>
    <xf numFmtId="0" fontId="66" fillId="0" borderId="1" xfId="9" applyFont="1" applyBorder="1" applyAlignment="1" applyProtection="1">
      <alignment horizontal="center" vertical="center"/>
    </xf>
    <xf numFmtId="0" fontId="15" fillId="0" borderId="5" xfId="3" applyFont="1" applyBorder="1" applyAlignment="1">
      <alignment horizontal="center" vertical="center" wrapText="1"/>
    </xf>
    <xf numFmtId="0" fontId="15" fillId="0" borderId="59" xfId="3" applyFont="1" applyBorder="1" applyAlignment="1">
      <alignment horizontal="center" vertical="center" wrapText="1"/>
    </xf>
    <xf numFmtId="0" fontId="29" fillId="0" borderId="3" xfId="3" applyFont="1" applyBorder="1" applyAlignment="1">
      <alignment horizontal="center" vertical="center" wrapText="1" shrinkToFit="1"/>
    </xf>
    <xf numFmtId="0" fontId="29" fillId="0" borderId="61" xfId="3" applyFont="1" applyBorder="1" applyAlignment="1">
      <alignment horizontal="center" vertical="center" wrapText="1" shrinkToFit="1"/>
    </xf>
    <xf numFmtId="0" fontId="15" fillId="0" borderId="1" xfId="3" applyFont="1" applyBorder="1" applyAlignment="1">
      <alignment horizontal="center"/>
    </xf>
    <xf numFmtId="0" fontId="53" fillId="0" borderId="0" xfId="9" applyFont="1" applyFill="1" applyBorder="1" applyAlignment="1" applyProtection="1">
      <alignment horizontal="center"/>
    </xf>
    <xf numFmtId="0" fontId="27" fillId="5" borderId="1" xfId="3" applyFont="1" applyFill="1" applyBorder="1" applyAlignment="1">
      <alignment horizontal="center" vertical="center" wrapText="1"/>
    </xf>
    <xf numFmtId="0" fontId="19" fillId="0" borderId="0" xfId="9" applyFont="1" applyBorder="1" applyAlignment="1" applyProtection="1">
      <alignment horizontal="center" vertical="center"/>
    </xf>
    <xf numFmtId="0" fontId="47" fillId="0" borderId="0" xfId="9" applyFont="1" applyAlignment="1" applyProtection="1">
      <alignment horizontal="center" vertical="center" wrapText="1"/>
    </xf>
    <xf numFmtId="0" fontId="18" fillId="5" borderId="5" xfId="1" applyFont="1" applyFill="1" applyBorder="1" applyAlignment="1">
      <alignment horizontal="center" vertical="center" wrapText="1"/>
    </xf>
    <xf numFmtId="0" fontId="18" fillId="5" borderId="60" xfId="1" applyFont="1" applyFill="1" applyBorder="1" applyAlignment="1">
      <alignment horizontal="center" vertical="center" wrapText="1"/>
    </xf>
    <xf numFmtId="0" fontId="18" fillId="5" borderId="59" xfId="1" applyFont="1" applyFill="1" applyBorder="1" applyAlignment="1">
      <alignment horizontal="center" vertical="center" wrapText="1"/>
    </xf>
    <xf numFmtId="0" fontId="18" fillId="5" borderId="3" xfId="1" applyFont="1" applyFill="1" applyBorder="1" applyAlignment="1">
      <alignment horizontal="center" vertical="center" wrapText="1" shrinkToFit="1"/>
    </xf>
    <xf numFmtId="0" fontId="18" fillId="5" borderId="61" xfId="1" applyFont="1" applyFill="1" applyBorder="1" applyAlignment="1">
      <alignment horizontal="center" vertical="center" wrapText="1" shrinkToFit="1"/>
    </xf>
    <xf numFmtId="0" fontId="54" fillId="9" borderId="1" xfId="1" applyFont="1" applyFill="1" applyBorder="1" applyAlignment="1">
      <alignment horizontal="center" vertical="center" wrapText="1" shrinkToFit="1"/>
    </xf>
    <xf numFmtId="0" fontId="18" fillId="5" borderId="0" xfId="1" applyFont="1" applyFill="1" applyBorder="1" applyAlignment="1">
      <alignment horizontal="center" vertical="center"/>
    </xf>
    <xf numFmtId="0" fontId="38" fillId="0" borderId="1" xfId="1" applyFont="1" applyFill="1" applyBorder="1" applyAlignment="1">
      <alignment horizontal="center" vertical="center" wrapText="1"/>
    </xf>
    <xf numFmtId="0" fontId="15" fillId="0" borderId="41" xfId="3" applyFont="1" applyBorder="1" applyAlignment="1">
      <alignment horizontal="center"/>
    </xf>
    <xf numFmtId="0" fontId="15" fillId="0" borderId="42" xfId="3" applyFont="1" applyBorder="1" applyAlignment="1">
      <alignment horizontal="center"/>
    </xf>
    <xf numFmtId="0" fontId="15" fillId="0" borderId="43" xfId="3" applyFont="1" applyBorder="1" applyAlignment="1">
      <alignment horizontal="center"/>
    </xf>
    <xf numFmtId="0" fontId="38" fillId="0" borderId="1" xfId="1" applyFont="1" applyFill="1" applyBorder="1" applyAlignment="1">
      <alignment horizontal="center" vertical="center"/>
    </xf>
    <xf numFmtId="0" fontId="18" fillId="5" borderId="35" xfId="1" applyFont="1" applyFill="1" applyBorder="1" applyAlignment="1">
      <alignment horizontal="center" vertical="center"/>
    </xf>
    <xf numFmtId="0" fontId="18" fillId="5" borderId="37" xfId="1" applyFont="1" applyFill="1" applyBorder="1" applyAlignment="1">
      <alignment horizontal="center" vertical="center"/>
    </xf>
    <xf numFmtId="0" fontId="18" fillId="5" borderId="36" xfId="1" applyFont="1" applyFill="1" applyBorder="1" applyAlignment="1">
      <alignment horizontal="center" vertical="center"/>
    </xf>
    <xf numFmtId="0" fontId="39" fillId="5" borderId="35" xfId="1" applyFont="1" applyFill="1" applyBorder="1" applyAlignment="1">
      <alignment horizontal="center" vertical="center"/>
    </xf>
    <xf numFmtId="0" fontId="39" fillId="5" borderId="37" xfId="1" applyFont="1" applyFill="1" applyBorder="1" applyAlignment="1">
      <alignment horizontal="center" vertical="center"/>
    </xf>
    <xf numFmtId="0" fontId="39" fillId="5" borderId="36" xfId="1" applyFont="1" applyFill="1" applyBorder="1" applyAlignment="1">
      <alignment horizontal="center" vertical="center"/>
    </xf>
    <xf numFmtId="0" fontId="63" fillId="0" borderId="8" xfId="1" applyFont="1" applyFill="1" applyBorder="1" applyAlignment="1">
      <alignment horizontal="center" vertical="center" wrapText="1"/>
    </xf>
    <xf numFmtId="0" fontId="15" fillId="0" borderId="6" xfId="0" applyFont="1" applyBorder="1" applyAlignment="1">
      <alignment horizontal="center" vertical="center"/>
    </xf>
    <xf numFmtId="0" fontId="38" fillId="0" borderId="41" xfId="1" applyFont="1" applyFill="1" applyBorder="1" applyAlignment="1">
      <alignment horizontal="center" vertical="center"/>
    </xf>
    <xf numFmtId="0" fontId="38" fillId="0" borderId="43" xfId="1" applyFont="1" applyFill="1" applyBorder="1" applyAlignment="1">
      <alignment horizontal="center" vertical="center"/>
    </xf>
    <xf numFmtId="0" fontId="38" fillId="0" borderId="41" xfId="1" applyFont="1" applyFill="1" applyBorder="1" applyAlignment="1">
      <alignment horizontal="center" vertical="center" wrapText="1"/>
    </xf>
    <xf numFmtId="0" fontId="38" fillId="0" borderId="43" xfId="1" applyFont="1" applyFill="1" applyBorder="1" applyAlignment="1">
      <alignment horizontal="center" vertical="center" wrapText="1"/>
    </xf>
    <xf numFmtId="0" fontId="38" fillId="0" borderId="41" xfId="1" applyFont="1" applyFill="1" applyBorder="1" applyAlignment="1">
      <alignment horizontal="center" vertical="center" wrapText="1" shrinkToFit="1"/>
    </xf>
    <xf numFmtId="0" fontId="38" fillId="0" borderId="43" xfId="1" applyFont="1" applyFill="1" applyBorder="1" applyAlignment="1">
      <alignment horizontal="center" vertical="center" wrapText="1" shrinkToFit="1"/>
    </xf>
    <xf numFmtId="0" fontId="47" fillId="8" borderId="1" xfId="1" applyFont="1" applyFill="1" applyBorder="1" applyAlignment="1">
      <alignment horizontal="center" vertical="center" wrapText="1" shrinkToFit="1"/>
    </xf>
    <xf numFmtId="0" fontId="47" fillId="8" borderId="1" xfId="1" applyFont="1" applyFill="1" applyBorder="1" applyAlignment="1">
      <alignment horizontal="center" vertical="center" wrapText="1"/>
    </xf>
    <xf numFmtId="0" fontId="29" fillId="0" borderId="0" xfId="0" applyFont="1" applyBorder="1" applyAlignment="1">
      <alignment horizontal="center" wrapText="1" shrinkToFit="1"/>
    </xf>
    <xf numFmtId="0" fontId="47" fillId="0" borderId="0" xfId="1" applyFont="1" applyFill="1" applyBorder="1" applyAlignment="1">
      <alignment horizontal="center" vertical="center" wrapText="1"/>
    </xf>
    <xf numFmtId="0" fontId="53" fillId="0" borderId="5" xfId="9" applyFont="1" applyBorder="1" applyAlignment="1" applyProtection="1">
      <alignment horizontal="center" vertical="center"/>
    </xf>
    <xf numFmtId="0" fontId="53" fillId="0" borderId="60" xfId="9" applyFont="1" applyBorder="1" applyAlignment="1" applyProtection="1">
      <alignment horizontal="center" vertical="center"/>
    </xf>
    <xf numFmtId="0" fontId="53" fillId="0" borderId="59" xfId="9" applyFont="1" applyBorder="1" applyAlignment="1" applyProtection="1">
      <alignment horizontal="center" vertical="center"/>
    </xf>
    <xf numFmtId="0" fontId="47" fillId="8" borderId="35" xfId="1" applyFont="1" applyFill="1" applyBorder="1" applyAlignment="1">
      <alignment horizontal="center" vertical="center" wrapText="1"/>
    </xf>
    <xf numFmtId="0" fontId="47" fillId="8" borderId="36" xfId="1" applyFont="1" applyFill="1" applyBorder="1" applyAlignment="1">
      <alignment horizontal="center" vertical="center" wrapText="1"/>
    </xf>
    <xf numFmtId="0" fontId="47" fillId="8" borderId="41" xfId="1" applyFont="1" applyFill="1" applyBorder="1" applyAlignment="1">
      <alignment horizontal="center" vertical="center" wrapText="1"/>
    </xf>
    <xf numFmtId="0" fontId="47" fillId="8" borderId="42" xfId="1" applyFont="1" applyFill="1" applyBorder="1" applyAlignment="1">
      <alignment horizontal="center" vertical="center" wrapText="1"/>
    </xf>
    <xf numFmtId="0" fontId="47" fillId="8" borderId="43" xfId="1" applyFont="1" applyFill="1" applyBorder="1" applyAlignment="1">
      <alignment horizontal="center" vertical="center" wrapText="1"/>
    </xf>
    <xf numFmtId="0" fontId="18" fillId="5" borderId="35" xfId="3" applyFont="1" applyFill="1" applyBorder="1" applyAlignment="1">
      <alignment horizontal="center" vertical="center" wrapText="1"/>
    </xf>
    <xf numFmtId="0" fontId="18" fillId="5" borderId="37" xfId="3" applyFont="1" applyFill="1" applyBorder="1" applyAlignment="1">
      <alignment horizontal="center" vertical="center" wrapText="1"/>
    </xf>
    <xf numFmtId="0" fontId="18" fillId="5" borderId="36" xfId="3" applyFont="1" applyFill="1" applyBorder="1" applyAlignment="1">
      <alignment horizontal="center" vertical="center" wrapText="1"/>
    </xf>
    <xf numFmtId="0" fontId="90" fillId="0" borderId="6" xfId="1" applyFont="1" applyFill="1" applyBorder="1" applyAlignment="1">
      <alignment horizontal="center" vertical="center" wrapText="1"/>
    </xf>
    <xf numFmtId="0" fontId="41" fillId="0" borderId="0" xfId="10" applyFont="1" applyFill="1" applyBorder="1" applyAlignment="1">
      <alignment horizontal="center" vertical="center" wrapText="1"/>
    </xf>
    <xf numFmtId="0" fontId="90" fillId="0" borderId="0" xfId="1" applyFont="1" applyFill="1" applyBorder="1" applyAlignment="1">
      <alignment horizontal="center" vertical="center" wrapText="1"/>
    </xf>
    <xf numFmtId="0" fontId="23" fillId="0" borderId="3"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56"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61"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43" fillId="5" borderId="35" xfId="1" applyFont="1" applyFill="1" applyBorder="1" applyAlignment="1">
      <alignment horizontal="center" vertical="center" wrapText="1" shrinkToFit="1"/>
    </xf>
    <xf numFmtId="0" fontId="43" fillId="5" borderId="37" xfId="1" applyFont="1" applyFill="1" applyBorder="1" applyAlignment="1">
      <alignment horizontal="center" vertical="center" wrapText="1" shrinkToFit="1"/>
    </xf>
    <xf numFmtId="0" fontId="43" fillId="5" borderId="36" xfId="1" applyFont="1" applyFill="1" applyBorder="1" applyAlignment="1">
      <alignment horizontal="center" vertical="center" wrapText="1" shrinkToFit="1"/>
    </xf>
    <xf numFmtId="0" fontId="43" fillId="5" borderId="3" xfId="1" applyFont="1" applyFill="1" applyBorder="1" applyAlignment="1">
      <alignment horizontal="center" vertical="center" wrapText="1" shrinkToFit="1"/>
    </xf>
    <xf numFmtId="0" fontId="43" fillId="5" borderId="4" xfId="1" applyFont="1" applyFill="1" applyBorder="1" applyAlignment="1">
      <alignment horizontal="center" vertical="center" wrapText="1" shrinkToFit="1"/>
    </xf>
    <xf numFmtId="0" fontId="43" fillId="5" borderId="5" xfId="1" applyFont="1" applyFill="1" applyBorder="1" applyAlignment="1">
      <alignment horizontal="center" vertical="center" wrapText="1" shrinkToFit="1"/>
    </xf>
    <xf numFmtId="0" fontId="15" fillId="0" borderId="41" xfId="0" applyFont="1" applyBorder="1" applyAlignment="1">
      <alignment horizontal="center"/>
    </xf>
    <xf numFmtId="0" fontId="15" fillId="0" borderId="42" xfId="0" applyFont="1" applyBorder="1" applyAlignment="1">
      <alignment horizontal="center"/>
    </xf>
    <xf numFmtId="0" fontId="15" fillId="0" borderId="43" xfId="0" applyFont="1" applyBorder="1" applyAlignment="1">
      <alignment horizontal="center"/>
    </xf>
    <xf numFmtId="0" fontId="53" fillId="0" borderId="41" xfId="0" applyFont="1" applyBorder="1" applyAlignment="1">
      <alignment horizontal="center" vertical="center"/>
    </xf>
    <xf numFmtId="0" fontId="53" fillId="0" borderId="42" xfId="0" applyFont="1" applyBorder="1" applyAlignment="1">
      <alignment horizontal="center" vertical="center"/>
    </xf>
    <xf numFmtId="0" fontId="53" fillId="0" borderId="43" xfId="0" applyFont="1" applyBorder="1" applyAlignment="1">
      <alignment horizontal="center" vertical="center"/>
    </xf>
    <xf numFmtId="0" fontId="15" fillId="0" borderId="41" xfId="0" applyFont="1" applyBorder="1" applyAlignment="1">
      <alignment horizontal="center" wrapText="1"/>
    </xf>
    <xf numFmtId="0" fontId="15" fillId="0" borderId="42" xfId="0" applyFont="1" applyBorder="1" applyAlignment="1">
      <alignment horizontal="center" wrapText="1"/>
    </xf>
    <xf numFmtId="0" fontId="15" fillId="0" borderId="43" xfId="0" applyFont="1" applyBorder="1" applyAlignment="1">
      <alignment horizontal="center" wrapText="1"/>
    </xf>
    <xf numFmtId="0" fontId="53" fillId="5" borderId="36" xfId="9" applyFont="1" applyFill="1" applyBorder="1" applyAlignment="1" applyProtection="1">
      <alignment horizontal="center" vertical="center"/>
    </xf>
    <xf numFmtId="0" fontId="48" fillId="0" borderId="1" xfId="0" applyFont="1" applyFill="1" applyBorder="1" applyAlignment="1">
      <alignment horizontal="center" vertical="center"/>
    </xf>
    <xf numFmtId="0" fontId="49" fillId="0" borderId="35" xfId="1" applyFont="1" applyFill="1" applyBorder="1" applyAlignment="1">
      <alignment horizontal="left" vertical="center" wrapText="1" shrinkToFit="1"/>
    </xf>
    <xf numFmtId="0" fontId="49" fillId="0" borderId="37" xfId="1" applyFont="1" applyFill="1" applyBorder="1" applyAlignment="1">
      <alignment horizontal="left" vertical="center" wrapText="1" shrinkToFit="1"/>
    </xf>
    <xf numFmtId="0" fontId="49" fillId="0" borderId="43" xfId="1" applyFont="1" applyFill="1" applyBorder="1" applyAlignment="1">
      <alignment horizontal="left" vertical="center"/>
    </xf>
    <xf numFmtId="0" fontId="51" fillId="0" borderId="43" xfId="8" applyFont="1" applyFill="1" applyBorder="1" applyAlignment="1" applyProtection="1">
      <alignment horizontal="left" vertical="center"/>
    </xf>
    <xf numFmtId="0" fontId="49" fillId="0" borderId="61" xfId="1" applyFont="1" applyFill="1" applyBorder="1" applyAlignment="1">
      <alignment horizontal="left" vertical="center"/>
    </xf>
    <xf numFmtId="0" fontId="53" fillId="0" borderId="0" xfId="9" applyFont="1" applyFill="1" applyBorder="1" applyAlignment="1" applyProtection="1">
      <alignment horizontal="center" vertical="center"/>
    </xf>
    <xf numFmtId="0" fontId="49" fillId="0" borderId="1" xfId="1" applyFont="1" applyFill="1" applyBorder="1" applyAlignment="1">
      <alignment horizontal="left" vertical="center" wrapText="1" shrinkToFit="1"/>
    </xf>
    <xf numFmtId="0" fontId="63" fillId="0" borderId="56" xfId="1" applyFont="1" applyFill="1" applyBorder="1" applyAlignment="1">
      <alignment horizontal="center" vertical="center"/>
    </xf>
    <xf numFmtId="0" fontId="63" fillId="0" borderId="0" xfId="1" applyFont="1" applyFill="1" applyBorder="1" applyAlignment="1">
      <alignment horizontal="center" vertical="center"/>
    </xf>
    <xf numFmtId="0" fontId="20" fillId="0" borderId="0" xfId="0" applyFont="1" applyAlignment="1">
      <alignment vertical="center" wrapText="1"/>
    </xf>
    <xf numFmtId="0" fontId="31" fillId="0" borderId="1" xfId="1" applyFont="1" applyFill="1" applyBorder="1" applyAlignment="1" applyProtection="1">
      <alignment horizontal="center" vertical="center" wrapText="1" shrinkToFit="1"/>
      <protection locked="0"/>
    </xf>
    <xf numFmtId="0" fontId="31" fillId="0" borderId="35" xfId="1" applyFont="1" applyFill="1" applyBorder="1" applyAlignment="1" applyProtection="1">
      <alignment horizontal="center" vertical="center" wrapText="1" shrinkToFit="1"/>
      <protection locked="0"/>
    </xf>
    <xf numFmtId="0" fontId="25" fillId="0" borderId="1" xfId="1" applyFont="1" applyFill="1" applyBorder="1" applyAlignment="1">
      <alignment horizontal="center" vertical="center" wrapText="1" shrinkToFit="1"/>
    </xf>
    <xf numFmtId="0" fontId="25" fillId="0" borderId="1" xfId="1" applyFont="1" applyFill="1" applyBorder="1" applyAlignment="1">
      <alignment horizontal="center" vertical="center"/>
    </xf>
    <xf numFmtId="0" fontId="49" fillId="0" borderId="1" xfId="1" applyFont="1" applyFill="1" applyBorder="1" applyAlignment="1">
      <alignment horizontal="left" vertical="center"/>
    </xf>
    <xf numFmtId="0" fontId="26" fillId="0" borderId="37" xfId="1" applyFont="1" applyFill="1" applyBorder="1" applyAlignment="1">
      <alignment horizontal="center" vertical="center" wrapText="1" shrinkToFit="1"/>
    </xf>
    <xf numFmtId="0" fontId="26" fillId="0" borderId="4" xfId="1" applyFont="1" applyFill="1" applyBorder="1" applyAlignment="1">
      <alignment horizontal="center" vertical="center" wrapText="1" shrinkToFit="1"/>
    </xf>
    <xf numFmtId="0" fontId="18" fillId="5" borderId="1" xfId="1" applyFont="1" applyFill="1" applyBorder="1" applyAlignment="1">
      <alignment horizontal="center" vertical="center" wrapText="1" shrinkToFit="1"/>
    </xf>
    <xf numFmtId="0" fontId="18" fillId="5" borderId="35" xfId="1" applyFont="1" applyFill="1" applyBorder="1" applyAlignment="1">
      <alignment horizontal="center" vertical="center" wrapText="1" shrinkToFit="1"/>
    </xf>
    <xf numFmtId="0" fontId="26" fillId="0" borderId="35" xfId="1" applyFont="1" applyFill="1" applyBorder="1" applyAlignment="1">
      <alignment horizontal="center" vertical="center" wrapText="1" shrinkToFit="1"/>
    </xf>
    <xf numFmtId="0" fontId="62" fillId="0" borderId="0" xfId="0" applyFont="1" applyAlignment="1">
      <alignment horizontal="center" vertical="center"/>
    </xf>
    <xf numFmtId="0" fontId="19" fillId="0" borderId="0" xfId="9" applyFont="1" applyBorder="1" applyAlignment="1">
      <alignment horizontal="center" vertical="center"/>
    </xf>
    <xf numFmtId="0" fontId="21" fillId="0" borderId="1" xfId="9" applyFont="1" applyBorder="1" applyAlignment="1">
      <alignment horizontal="center" vertical="center"/>
    </xf>
    <xf numFmtId="164" fontId="18" fillId="5" borderId="1" xfId="10" applyNumberFormat="1" applyFont="1" applyFill="1" applyBorder="1" applyAlignment="1" applyProtection="1">
      <alignment horizontal="center" vertical="center" wrapText="1" shrinkToFit="1"/>
      <protection locked="0"/>
    </xf>
    <xf numFmtId="0" fontId="19" fillId="0" borderId="1" xfId="9" applyFont="1" applyBorder="1" applyAlignment="1">
      <alignment horizontal="center" vertical="center"/>
    </xf>
    <xf numFmtId="0" fontId="63" fillId="0" borderId="1" xfId="9" applyFont="1" applyBorder="1" applyAlignment="1">
      <alignment horizontal="center" vertical="center"/>
    </xf>
    <xf numFmtId="0" fontId="78" fillId="0" borderId="0" xfId="9" applyFont="1" applyBorder="1" applyAlignment="1">
      <alignment horizontal="center" vertical="center"/>
    </xf>
    <xf numFmtId="164" fontId="18" fillId="5" borderId="41" xfId="10" applyNumberFormat="1" applyFont="1" applyFill="1" applyBorder="1" applyAlignment="1" applyProtection="1">
      <alignment horizontal="left" vertical="center" wrapText="1" shrinkToFit="1"/>
      <protection locked="0"/>
    </xf>
    <xf numFmtId="164" fontId="18" fillId="5" borderId="42" xfId="10" applyNumberFormat="1" applyFont="1" applyFill="1" applyBorder="1" applyAlignment="1" applyProtection="1">
      <alignment horizontal="left" vertical="center" wrapText="1" shrinkToFit="1"/>
      <protection locked="0"/>
    </xf>
    <xf numFmtId="164" fontId="18" fillId="5" borderId="43" xfId="10" applyNumberFormat="1" applyFont="1" applyFill="1" applyBorder="1" applyAlignment="1" applyProtection="1">
      <alignment horizontal="left" vertical="center" wrapText="1" shrinkToFit="1"/>
      <protection locked="0"/>
    </xf>
    <xf numFmtId="164" fontId="16" fillId="3" borderId="41" xfId="10" applyNumberFormat="1" applyFont="1" applyFill="1" applyBorder="1" applyAlignment="1" applyProtection="1">
      <alignment horizontal="left" vertical="center" wrapText="1" shrinkToFit="1"/>
      <protection locked="0"/>
    </xf>
    <xf numFmtId="164" fontId="16" fillId="3" borderId="42" xfId="10" applyNumberFormat="1" applyFont="1" applyFill="1" applyBorder="1" applyAlignment="1" applyProtection="1">
      <alignment horizontal="left" vertical="center" wrapText="1" shrinkToFit="1"/>
      <protection locked="0"/>
    </xf>
    <xf numFmtId="164" fontId="16" fillId="3" borderId="43" xfId="10" applyNumberFormat="1" applyFont="1" applyFill="1" applyBorder="1" applyAlignment="1" applyProtection="1">
      <alignment horizontal="left" vertical="center" wrapText="1" shrinkToFit="1"/>
      <protection locked="0"/>
    </xf>
    <xf numFmtId="0" fontId="19" fillId="0" borderId="1" xfId="9" applyFont="1" applyBorder="1" applyAlignment="1">
      <alignment horizontal="center"/>
    </xf>
    <xf numFmtId="9" fontId="23" fillId="0" borderId="35" xfId="1" applyNumberFormat="1" applyFont="1" applyFill="1" applyBorder="1" applyAlignment="1">
      <alignment horizontal="center" vertical="center" wrapText="1"/>
    </xf>
    <xf numFmtId="9" fontId="23" fillId="0" borderId="36" xfId="1" applyNumberFormat="1" applyFont="1" applyFill="1" applyBorder="1" applyAlignment="1">
      <alignment horizontal="center" vertical="center" wrapText="1"/>
    </xf>
    <xf numFmtId="9" fontId="16" fillId="6" borderId="35" xfId="5" applyFont="1" applyFill="1" applyBorder="1" applyAlignment="1" applyProtection="1">
      <alignment horizontal="center" vertical="center" wrapText="1" shrinkToFit="1"/>
    </xf>
    <xf numFmtId="9" fontId="16" fillId="6" borderId="36" xfId="5" applyFont="1" applyFill="1" applyBorder="1" applyAlignment="1" applyProtection="1">
      <alignment horizontal="center" vertical="center" wrapText="1" shrinkToFit="1"/>
    </xf>
    <xf numFmtId="0" fontId="23" fillId="0" borderId="1" xfId="1" applyFont="1" applyFill="1" applyBorder="1" applyAlignment="1">
      <alignment horizontal="center" vertical="center" wrapText="1"/>
    </xf>
    <xf numFmtId="0" fontId="32" fillId="5" borderId="1" xfId="1" applyFont="1" applyFill="1" applyBorder="1" applyAlignment="1">
      <alignment horizontal="center" vertical="center" wrapText="1"/>
    </xf>
    <xf numFmtId="0" fontId="19" fillId="0" borderId="0" xfId="9" applyFont="1" applyFill="1" applyBorder="1" applyAlignment="1">
      <alignment horizontal="center"/>
    </xf>
    <xf numFmtId="0" fontId="19" fillId="0" borderId="0" xfId="9" applyFont="1" applyBorder="1" applyAlignment="1">
      <alignment horizontal="center"/>
    </xf>
    <xf numFmtId="9" fontId="25" fillId="0" borderId="1" xfId="5" applyFont="1" applyFill="1" applyBorder="1" applyAlignment="1">
      <alignment horizontal="center" vertical="center" wrapText="1" shrinkToFit="1"/>
    </xf>
    <xf numFmtId="0" fontId="15" fillId="0" borderId="1" xfId="3" applyFont="1" applyBorder="1" applyAlignment="1">
      <alignment horizontal="center" vertical="center"/>
    </xf>
    <xf numFmtId="0" fontId="18" fillId="5" borderId="56" xfId="1" applyFont="1" applyFill="1" applyBorder="1" applyAlignment="1">
      <alignment horizontal="center" vertical="center" wrapText="1" shrinkToFit="1"/>
    </xf>
    <xf numFmtId="0" fontId="16" fillId="0" borderId="1" xfId="3" applyFont="1" applyBorder="1" applyAlignment="1">
      <alignment horizontal="center" vertical="center"/>
    </xf>
    <xf numFmtId="0" fontId="18" fillId="5" borderId="0" xfId="1" applyFont="1" applyFill="1" applyBorder="1" applyAlignment="1">
      <alignment horizontal="center" vertical="center" wrapText="1" shrinkToFit="1"/>
    </xf>
    <xf numFmtId="0" fontId="18" fillId="5" borderId="56" xfId="1" applyFont="1" applyFill="1" applyBorder="1" applyAlignment="1">
      <alignment horizontal="center" vertical="center"/>
    </xf>
    <xf numFmtId="0" fontId="31" fillId="0" borderId="1" xfId="1" applyNumberFormat="1" applyFont="1" applyFill="1" applyBorder="1" applyAlignment="1" applyProtection="1">
      <alignment horizontal="center" vertical="center" wrapText="1" shrinkToFit="1"/>
      <protection locked="0"/>
    </xf>
    <xf numFmtId="0" fontId="49" fillId="0" borderId="56" xfId="1" applyFont="1" applyFill="1" applyBorder="1" applyAlignment="1">
      <alignment horizontal="center" vertical="center"/>
    </xf>
    <xf numFmtId="0" fontId="49" fillId="0" borderId="0" xfId="1" applyFont="1" applyFill="1" applyBorder="1" applyAlignment="1">
      <alignment horizontal="center" vertical="center"/>
    </xf>
    <xf numFmtId="0" fontId="19" fillId="0" borderId="56" xfId="9" applyFont="1" applyBorder="1" applyAlignment="1">
      <alignment horizontal="center"/>
    </xf>
    <xf numFmtId="0" fontId="19" fillId="0" borderId="6" xfId="0" applyFont="1" applyBorder="1" applyAlignment="1">
      <alignment horizontal="center" vertical="center"/>
    </xf>
    <xf numFmtId="165" fontId="23" fillId="0" borderId="1" xfId="10" applyNumberFormat="1" applyFont="1" applyFill="1" applyBorder="1" applyAlignment="1" applyProtection="1">
      <alignment horizontal="center" vertical="center" wrapText="1"/>
      <protection locked="0"/>
    </xf>
    <xf numFmtId="44" fontId="16" fillId="6" borderId="35" xfId="15" applyFont="1" applyFill="1" applyBorder="1" applyAlignment="1" applyProtection="1">
      <alignment horizontal="center" vertical="center" wrapText="1" shrinkToFit="1"/>
    </xf>
    <xf numFmtId="44" fontId="16" fillId="6" borderId="36" xfId="15" applyFont="1" applyFill="1" applyBorder="1" applyAlignment="1" applyProtection="1">
      <alignment horizontal="center" vertical="center" wrapText="1" shrinkToFit="1"/>
    </xf>
    <xf numFmtId="0" fontId="16" fillId="0" borderId="0" xfId="9" applyFont="1" applyAlignment="1">
      <alignment horizontal="center" vertical="center"/>
    </xf>
    <xf numFmtId="0" fontId="19" fillId="0" borderId="1" xfId="9" applyFont="1" applyFill="1" applyBorder="1" applyAlignment="1">
      <alignment horizontal="center"/>
    </xf>
    <xf numFmtId="0" fontId="18" fillId="5" borderId="60" xfId="1" applyFont="1" applyFill="1" applyBorder="1" applyAlignment="1">
      <alignment horizontal="center" vertical="center" wrapText="1" shrinkToFit="1"/>
    </xf>
    <xf numFmtId="0" fontId="18" fillId="5" borderId="59" xfId="1" applyFont="1" applyFill="1" applyBorder="1" applyAlignment="1">
      <alignment horizontal="center" vertical="center" wrapText="1" shrinkToFit="1"/>
    </xf>
    <xf numFmtId="0" fontId="16" fillId="0" borderId="37" xfId="9" applyFont="1" applyBorder="1" applyAlignment="1">
      <alignment horizontal="center" vertical="center" wrapText="1"/>
    </xf>
    <xf numFmtId="0" fontId="15" fillId="0" borderId="35" xfId="9" applyFont="1" applyFill="1" applyBorder="1" applyAlignment="1">
      <alignment horizontal="center" vertical="center"/>
    </xf>
    <xf numFmtId="0" fontId="15" fillId="0" borderId="36" xfId="9" applyFont="1" applyFill="1" applyBorder="1" applyAlignment="1">
      <alignment horizontal="center" vertical="center"/>
    </xf>
    <xf numFmtId="0" fontId="15" fillId="0" borderId="1" xfId="9" applyFont="1" applyFill="1" applyBorder="1" applyAlignment="1">
      <alignment horizontal="center" vertical="center"/>
    </xf>
    <xf numFmtId="0" fontId="18" fillId="5" borderId="41" xfId="1" applyFont="1" applyFill="1" applyBorder="1" applyAlignment="1">
      <alignment horizontal="center" vertical="center" wrapText="1" shrinkToFit="1"/>
    </xf>
    <xf numFmtId="0" fontId="18" fillId="5" borderId="43" xfId="1" applyFont="1" applyFill="1" applyBorder="1" applyAlignment="1">
      <alignment horizontal="center" vertical="center" wrapText="1" shrinkToFit="1"/>
    </xf>
    <xf numFmtId="0" fontId="15" fillId="0" borderId="19" xfId="0" applyFont="1" applyBorder="1" applyAlignment="1">
      <alignment horizontal="center" vertical="center"/>
    </xf>
    <xf numFmtId="0" fontId="15" fillId="0" borderId="0" xfId="0" applyFont="1" applyBorder="1" applyAlignment="1">
      <alignment horizontal="center" vertical="center"/>
    </xf>
    <xf numFmtId="0" fontId="83" fillId="0" borderId="44" xfId="0" applyFont="1" applyFill="1" applyBorder="1" applyAlignment="1">
      <alignment horizontal="center" vertical="center"/>
    </xf>
    <xf numFmtId="0" fontId="83" fillId="0" borderId="67" xfId="0" applyFont="1" applyFill="1" applyBorder="1" applyAlignment="1">
      <alignment horizontal="center" vertical="center"/>
    </xf>
    <xf numFmtId="0" fontId="83" fillId="0" borderId="52" xfId="0" applyFont="1" applyFill="1" applyBorder="1" applyAlignment="1">
      <alignment horizontal="center" vertical="center"/>
    </xf>
    <xf numFmtId="0" fontId="83" fillId="0" borderId="49" xfId="0" applyFont="1" applyFill="1" applyBorder="1" applyAlignment="1">
      <alignment horizontal="center" vertical="center"/>
    </xf>
    <xf numFmtId="0" fontId="83" fillId="0" borderId="50" xfId="0" applyFont="1" applyFill="1" applyBorder="1" applyAlignment="1">
      <alignment horizontal="center" vertical="center"/>
    </xf>
    <xf numFmtId="0" fontId="83" fillId="0" borderId="51" xfId="0" applyFont="1" applyFill="1" applyBorder="1" applyAlignment="1">
      <alignment horizontal="center" vertical="center"/>
    </xf>
    <xf numFmtId="0" fontId="87" fillId="0" borderId="19" xfId="0" applyFont="1" applyFill="1" applyBorder="1" applyAlignment="1">
      <alignment horizontal="center" vertical="center" wrapText="1" shrinkToFit="1"/>
    </xf>
    <xf numFmtId="0" fontId="87" fillId="0" borderId="0" xfId="0" applyFont="1" applyFill="1" applyBorder="1" applyAlignment="1">
      <alignment horizontal="center" vertical="center" wrapText="1" shrinkToFit="1"/>
    </xf>
    <xf numFmtId="0" fontId="87" fillId="0" borderId="18" xfId="0" applyFont="1" applyFill="1" applyBorder="1" applyAlignment="1">
      <alignment horizontal="center" vertical="center" wrapText="1" shrinkToFit="1"/>
    </xf>
    <xf numFmtId="0" fontId="87" fillId="0" borderId="25" xfId="0" applyFont="1" applyFill="1" applyBorder="1" applyAlignment="1">
      <alignment horizontal="center" vertical="center" wrapText="1" shrinkToFit="1"/>
    </xf>
    <xf numFmtId="0" fontId="87" fillId="0" borderId="24" xfId="0" applyFont="1" applyFill="1" applyBorder="1" applyAlignment="1">
      <alignment horizontal="center" vertical="center" wrapText="1" shrinkToFit="1"/>
    </xf>
    <xf numFmtId="0" fontId="87" fillId="0" borderId="23" xfId="0" applyFont="1" applyFill="1" applyBorder="1" applyAlignment="1">
      <alignment horizontal="center" vertical="center" wrapText="1" shrinkToFit="1"/>
    </xf>
    <xf numFmtId="0" fontId="83" fillId="0" borderId="64" xfId="0" applyFont="1" applyFill="1" applyBorder="1" applyAlignment="1">
      <alignment horizontal="center" vertical="center"/>
    </xf>
    <xf numFmtId="0" fontId="83" fillId="0" borderId="65" xfId="0" applyFont="1" applyFill="1" applyBorder="1" applyAlignment="1">
      <alignment horizontal="center" vertical="center"/>
    </xf>
    <xf numFmtId="0" fontId="83" fillId="0" borderId="53" xfId="0" applyFont="1" applyFill="1" applyBorder="1" applyAlignment="1">
      <alignment horizontal="center" vertical="center"/>
    </xf>
    <xf numFmtId="3" fontId="84" fillId="0" borderId="0" xfId="0" applyNumberFormat="1" applyFont="1" applyFill="1" applyBorder="1" applyAlignment="1">
      <alignment horizontal="left" vertical="center" wrapText="1" shrinkToFit="1"/>
    </xf>
    <xf numFmtId="3" fontId="84" fillId="0" borderId="18" xfId="0" applyNumberFormat="1" applyFont="1" applyFill="1" applyBorder="1" applyAlignment="1">
      <alignment horizontal="left" vertical="center" wrapText="1" shrinkToFit="1"/>
    </xf>
    <xf numFmtId="0" fontId="35" fillId="5" borderId="1" xfId="9" applyFont="1" applyFill="1" applyBorder="1" applyAlignment="1" applyProtection="1">
      <alignment horizontal="center" vertical="center" wrapText="1" shrinkToFit="1"/>
    </xf>
    <xf numFmtId="0" fontId="80" fillId="5" borderId="44" xfId="0" applyFont="1" applyFill="1" applyBorder="1" applyAlignment="1">
      <alignment horizontal="center" vertical="center" wrapText="1"/>
    </xf>
    <xf numFmtId="0" fontId="80" fillId="5" borderId="52" xfId="0" applyFont="1" applyFill="1" applyBorder="1" applyAlignment="1">
      <alignment horizontal="center" vertical="center" wrapText="1"/>
    </xf>
    <xf numFmtId="0" fontId="82" fillId="0" borderId="49" xfId="0" applyFont="1" applyFill="1" applyBorder="1" applyAlignment="1">
      <alignment horizontal="center" vertical="center"/>
    </xf>
    <xf numFmtId="0" fontId="82" fillId="0" borderId="50" xfId="0" applyFont="1" applyFill="1" applyBorder="1" applyAlignment="1">
      <alignment horizontal="center" vertical="center"/>
    </xf>
    <xf numFmtId="0" fontId="82" fillId="0" borderId="51" xfId="0" applyFont="1" applyFill="1" applyBorder="1" applyAlignment="1">
      <alignment horizontal="center" vertical="center"/>
    </xf>
    <xf numFmtId="0" fontId="81" fillId="0" borderId="62" xfId="0" applyFont="1" applyFill="1" applyBorder="1" applyAlignment="1" applyProtection="1">
      <alignment horizontal="center" vertical="center" wrapText="1" shrinkToFit="1"/>
    </xf>
    <xf numFmtId="0" fontId="81" fillId="0" borderId="57" xfId="0" applyFont="1" applyFill="1" applyBorder="1" applyAlignment="1" applyProtection="1">
      <alignment horizontal="center" vertical="center" wrapText="1" shrinkToFit="1"/>
    </xf>
    <xf numFmtId="0" fontId="81" fillId="0" borderId="58" xfId="0" applyFont="1" applyFill="1" applyBorder="1" applyAlignment="1" applyProtection="1">
      <alignment horizontal="center" vertical="center" wrapText="1" shrinkToFit="1"/>
    </xf>
    <xf numFmtId="0" fontId="83" fillId="0" borderId="32" xfId="0" applyFont="1" applyFill="1" applyBorder="1" applyAlignment="1">
      <alignment horizontal="center" vertical="center" wrapText="1" shrinkToFit="1"/>
    </xf>
    <xf numFmtId="0" fontId="83" fillId="0" borderId="22" xfId="0" applyFont="1" applyFill="1" applyBorder="1" applyAlignment="1">
      <alignment horizontal="center" vertical="center" wrapText="1" shrinkToFit="1"/>
    </xf>
    <xf numFmtId="0" fontId="83" fillId="0" borderId="19" xfId="0" applyFont="1" applyFill="1" applyBorder="1" applyAlignment="1">
      <alignment horizontal="center" vertical="center" wrapText="1" shrinkToFit="1"/>
    </xf>
    <xf numFmtId="0" fontId="83" fillId="0" borderId="17" xfId="0" applyFont="1" applyFill="1" applyBorder="1" applyAlignment="1">
      <alignment horizontal="center" vertical="center" wrapText="1" shrinkToFit="1"/>
    </xf>
    <xf numFmtId="0" fontId="84" fillId="0" borderId="0" xfId="0" applyFont="1" applyFill="1" applyBorder="1" applyAlignment="1">
      <alignment horizontal="left" vertical="center"/>
    </xf>
    <xf numFmtId="0" fontId="84" fillId="0" borderId="18" xfId="0" applyFont="1" applyFill="1" applyBorder="1" applyAlignment="1">
      <alignment horizontal="left" vertical="center"/>
    </xf>
    <xf numFmtId="0" fontId="83" fillId="0" borderId="19" xfId="0" applyFont="1" applyFill="1" applyBorder="1" applyAlignment="1">
      <alignment horizontal="left" vertical="center"/>
    </xf>
    <xf numFmtId="0" fontId="83" fillId="0" borderId="0" xfId="0" applyFont="1" applyFill="1" applyBorder="1" applyAlignment="1">
      <alignment horizontal="left" vertical="center"/>
    </xf>
    <xf numFmtId="0" fontId="83" fillId="0" borderId="21" xfId="0" applyFont="1" applyFill="1" applyBorder="1" applyAlignment="1">
      <alignment horizontal="center" vertical="center" wrapText="1" shrinkToFit="1"/>
    </xf>
    <xf numFmtId="0" fontId="83" fillId="0" borderId="49" xfId="0" applyFont="1" applyFill="1" applyBorder="1" applyAlignment="1">
      <alignment horizontal="center" vertical="center" wrapText="1" shrinkToFit="1"/>
    </xf>
    <xf numFmtId="0" fontId="83" fillId="0" borderId="50" xfId="0" applyFont="1" applyFill="1" applyBorder="1" applyAlignment="1">
      <alignment horizontal="center" vertical="center" wrapText="1" shrinkToFit="1"/>
    </xf>
    <xf numFmtId="0" fontId="83" fillId="0" borderId="51" xfId="0" applyFont="1" applyFill="1" applyBorder="1" applyAlignment="1">
      <alignment horizontal="center" vertical="center" wrapText="1" shrinkToFit="1"/>
    </xf>
    <xf numFmtId="0" fontId="87" fillId="0" borderId="66" xfId="0" applyFont="1" applyFill="1" applyBorder="1" applyAlignment="1">
      <alignment horizontal="center" vertical="center" wrapText="1" shrinkToFit="1"/>
    </xf>
    <xf numFmtId="0" fontId="87" fillId="0" borderId="63" xfId="0" applyFont="1" applyFill="1" applyBorder="1" applyAlignment="1">
      <alignment horizontal="center" vertical="center" wrapText="1" shrinkToFit="1"/>
    </xf>
    <xf numFmtId="0" fontId="87" fillId="0" borderId="48" xfId="0" applyFont="1" applyFill="1" applyBorder="1" applyAlignment="1">
      <alignment horizontal="center" vertical="center" wrapText="1" shrinkToFit="1"/>
    </xf>
    <xf numFmtId="0" fontId="83" fillId="0" borderId="0" xfId="0" applyFont="1" applyFill="1" applyBorder="1" applyAlignment="1">
      <alignment horizontal="left" vertical="center" wrapText="1" shrinkToFit="1"/>
    </xf>
    <xf numFmtId="0" fontId="83" fillId="0" borderId="18" xfId="0" applyFont="1" applyFill="1" applyBorder="1" applyAlignment="1">
      <alignment horizontal="left" vertical="center" wrapText="1" shrinkToFit="1"/>
    </xf>
    <xf numFmtId="0" fontId="83" fillId="0" borderId="16" xfId="0" applyFont="1" applyFill="1" applyBorder="1" applyAlignment="1">
      <alignment horizontal="left" vertical="center" wrapText="1" shrinkToFit="1"/>
    </xf>
    <xf numFmtId="0" fontId="83" fillId="0" borderId="15" xfId="0" applyFont="1" applyFill="1" applyBorder="1" applyAlignment="1">
      <alignment horizontal="left" vertical="center" wrapText="1" shrinkToFit="1"/>
    </xf>
    <xf numFmtId="0" fontId="82" fillId="0" borderId="0" xfId="0" applyFont="1" applyFill="1" applyBorder="1" applyAlignment="1">
      <alignment horizontal="left" vertical="center" wrapText="1" shrinkToFit="1"/>
    </xf>
    <xf numFmtId="0" fontId="83" fillId="0" borderId="66" xfId="0" applyFont="1" applyFill="1" applyBorder="1" applyAlignment="1">
      <alignment horizontal="left" vertical="center"/>
    </xf>
    <xf numFmtId="0" fontId="83" fillId="0" borderId="63" xfId="0" applyFont="1" applyFill="1" applyBorder="1" applyAlignment="1">
      <alignment horizontal="left" vertical="center"/>
    </xf>
    <xf numFmtId="0" fontId="84" fillId="0" borderId="63" xfId="0" applyFont="1" applyFill="1" applyBorder="1" applyAlignment="1">
      <alignment horizontal="left" vertical="center"/>
    </xf>
    <xf numFmtId="0" fontId="84" fillId="0" borderId="48" xfId="0" applyFont="1" applyFill="1" applyBorder="1" applyAlignment="1">
      <alignment horizontal="left" vertical="center"/>
    </xf>
    <xf numFmtId="0" fontId="83" fillId="0" borderId="18" xfId="0" applyFont="1" applyFill="1" applyBorder="1" applyAlignment="1">
      <alignment horizontal="left" vertical="center"/>
    </xf>
    <xf numFmtId="0" fontId="83" fillId="0" borderId="16" xfId="0" applyFont="1" applyFill="1" applyBorder="1" applyAlignment="1">
      <alignment horizontal="left" vertical="center"/>
    </xf>
    <xf numFmtId="0" fontId="83" fillId="0" borderId="15" xfId="0" applyFont="1" applyFill="1" applyBorder="1" applyAlignment="1">
      <alignment horizontal="left" vertical="center"/>
    </xf>
    <xf numFmtId="0" fontId="83" fillId="0" borderId="45" xfId="0" applyFont="1" applyFill="1" applyBorder="1" applyAlignment="1">
      <alignment horizontal="center" vertical="center"/>
    </xf>
    <xf numFmtId="0" fontId="83" fillId="0" borderId="46" xfId="0" applyFont="1" applyFill="1" applyBorder="1" applyAlignment="1">
      <alignment horizontal="center" vertical="center"/>
    </xf>
    <xf numFmtId="0" fontId="83" fillId="0" borderId="47" xfId="0" applyFont="1" applyFill="1" applyBorder="1" applyAlignment="1">
      <alignment horizontal="center" vertical="center"/>
    </xf>
    <xf numFmtId="3" fontId="84" fillId="0" borderId="63" xfId="0" applyNumberFormat="1" applyFont="1" applyFill="1" applyBorder="1" applyAlignment="1">
      <alignment horizontal="left" vertical="center" wrapText="1" shrinkToFit="1"/>
    </xf>
    <xf numFmtId="3" fontId="84" fillId="0" borderId="48" xfId="0" applyNumberFormat="1" applyFont="1" applyFill="1" applyBorder="1" applyAlignment="1">
      <alignment horizontal="left" vertical="center" wrapText="1" shrinkToFit="1"/>
    </xf>
    <xf numFmtId="4" fontId="83" fillId="0" borderId="49" xfId="0" applyNumberFormat="1" applyFont="1" applyFill="1" applyBorder="1" applyAlignment="1">
      <alignment horizontal="center" vertical="center"/>
    </xf>
    <xf numFmtId="0" fontId="3" fillId="0" borderId="34" xfId="1" applyFont="1" applyBorder="1" applyAlignment="1">
      <alignment horizontal="center" wrapText="1"/>
    </xf>
    <xf numFmtId="0" fontId="3" fillId="0" borderId="31" xfId="1" applyFont="1" applyBorder="1" applyAlignment="1">
      <alignment horizontal="center" wrapText="1"/>
    </xf>
    <xf numFmtId="0" fontId="3" fillId="0" borderId="33" xfId="1" applyFont="1" applyBorder="1" applyAlignment="1">
      <alignment horizontal="center" wrapText="1"/>
    </xf>
    <xf numFmtId="0" fontId="3" fillId="0" borderId="30" xfId="1" applyFont="1" applyBorder="1" applyAlignment="1">
      <alignment horizontal="center" wrapText="1"/>
    </xf>
  </cellXfs>
  <cellStyles count="16">
    <cellStyle name="Hipervínculo" xfId="8" builtinId="8"/>
    <cellStyle name="Moneda" xfId="15" builtinId="4"/>
    <cellStyle name="Moneda 2" xfId="2"/>
    <cellStyle name="Neutral 2" xfId="7"/>
    <cellStyle name="Normal" xfId="0" builtinId="0"/>
    <cellStyle name="Normal 2" xfId="1"/>
    <cellStyle name="Normal 3" xfId="3"/>
    <cellStyle name="Normal 3 2" xfId="12"/>
    <cellStyle name="Normal 3 2 2" xfId="14"/>
    <cellStyle name="Normal 3 3" xfId="13"/>
    <cellStyle name="Normal 4" xfId="6"/>
    <cellStyle name="Normal 5" xfId="9"/>
    <cellStyle name="Normal 5 2" xfId="10"/>
    <cellStyle name="Porcentaje" xfId="5" builtinId="5"/>
    <cellStyle name="Porcentaje 2" xfId="4"/>
    <cellStyle name="Porcentaje 3" xfId="11"/>
  </cellStyles>
  <dxfs count="432">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rgb="FF679E2A"/>
        </patternFill>
      </fill>
    </dxf>
    <dxf>
      <fill>
        <patternFill>
          <bgColor rgb="FFEF720B"/>
        </patternFill>
      </fill>
    </dxf>
    <dxf>
      <fill>
        <patternFill>
          <bgColor rgb="FFFF0000"/>
        </patternFill>
      </fill>
    </dxf>
    <dxf>
      <fill>
        <patternFill>
          <bgColor rgb="FF679E2A"/>
        </patternFill>
      </fill>
    </dxf>
    <dxf>
      <fill>
        <patternFill>
          <bgColor rgb="FFEF720B"/>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rgb="FFFF0000"/>
        </patternFill>
      </fill>
    </dxf>
    <dxf>
      <fill>
        <patternFill>
          <bgColor rgb="FFFF0000"/>
        </patternFill>
      </fill>
    </dxf>
    <dxf>
      <fill>
        <patternFill>
          <bgColor rgb="FF6BA42C"/>
        </patternFill>
      </fill>
    </dxf>
    <dxf>
      <fill>
        <patternFill>
          <bgColor rgb="FFFF0000"/>
        </patternFill>
      </fill>
    </dxf>
    <dxf>
      <fill>
        <patternFill>
          <bgColor rgb="FF6BA42C"/>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s>
  <tableStyles count="0" defaultTableStyle="TableStyleMedium2" defaultPivotStyle="PivotStyleLight16"/>
  <colors>
    <mruColors>
      <color rgb="FF990033"/>
      <color rgb="FFBB1B3D"/>
      <color rgb="FFEF720B"/>
      <color rgb="FF679E2A"/>
      <color rgb="FF6BA42C"/>
      <color rgb="FFCC0066"/>
      <color rgb="FFFFCDDE"/>
      <color rgb="FFC5B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'!$B$14:$B$15</c:f>
              <c:strCache>
                <c:ptCount val="2"/>
                <c:pt idx="0">
                  <c:v>Meta</c:v>
                </c:pt>
                <c:pt idx="1">
                  <c: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'!$B$16:$B$17</c:f>
              <c:numCache>
                <c:formatCode>#,##0</c:formatCode>
                <c:ptCount val="2"/>
                <c:pt idx="0">
                  <c:v>2</c:v>
                </c:pt>
                <c:pt idx="1">
                  <c:v>1466</c:v>
                </c:pt>
              </c:numCache>
            </c:numRef>
          </c:val>
          <c:extLst xmlns:c16r2="http://schemas.microsoft.com/office/drawing/2015/06/chart">
            <c:ext xmlns:c16="http://schemas.microsoft.com/office/drawing/2014/chart" uri="{C3380CC4-5D6E-409C-BE32-E72D297353CC}">
              <c16:uniqueId val="{00000001-0DF2-4530-B507-93EA1A0FA628}"/>
            </c:ext>
          </c:extLst>
        </c:ser>
        <c:ser>
          <c:idx val="2"/>
          <c:order val="2"/>
          <c:tx>
            <c:strRef>
              <c:f>'6.-Figuras inst. y sol. f. '!$C$14:$C$15</c:f>
              <c:strCache>
                <c:ptCount val="2"/>
                <c:pt idx="0">
                  <c:v>Logro</c:v>
                </c:pt>
                <c:pt idx="1">
                  <c:v>B</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'!$C$16:$C$17</c:f>
              <c:numCache>
                <c:formatCode>#,##0</c:formatCode>
                <c:ptCount val="2"/>
                <c:pt idx="0">
                  <c:v>2</c:v>
                </c:pt>
                <c:pt idx="1">
                  <c:v>57</c:v>
                </c:pt>
              </c:numCache>
            </c:numRef>
          </c:val>
          <c:extLst xmlns:c16r2="http://schemas.microsoft.com/office/drawing/2015/06/chart">
            <c:ext xmlns:c16="http://schemas.microsoft.com/office/drawing/2014/chart" uri="{C3380CC4-5D6E-409C-BE32-E72D297353CC}">
              <c16:uniqueId val="{00000002-0DF2-4530-B507-93EA1A0FA628}"/>
            </c:ext>
          </c:extLst>
        </c:ser>
        <c:dLbls>
          <c:showLegendKey val="0"/>
          <c:showVal val="0"/>
          <c:showCatName val="0"/>
          <c:showSerName val="0"/>
          <c:showPercent val="0"/>
          <c:showBubbleSize val="0"/>
        </c:dLbls>
        <c:gapWidth val="182"/>
        <c:axId val="252833392"/>
        <c:axId val="2528339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Asesores!#REF!</c15:sqref>
                        </c15:formulaRef>
                      </c:ext>
                    </c:extLst>
                    <c:strCache>
                      <c:ptCount val="1"/>
                      <c:pt idx="0">
                        <c:v>#REF!</c:v>
                      </c:pt>
                    </c:strCache>
                  </c:strRef>
                </c:tx>
                <c:spPr>
                  <a:solidFill>
                    <a:schemeClr val="accent2">
                      <a:shade val="65000"/>
                    </a:schemeClr>
                  </a:solidFill>
                  <a:ln>
                    <a:noFill/>
                  </a:ln>
                  <a:effectLst/>
                </c:spPr>
                <c:invertIfNegative val="0"/>
                <c:cat>
                  <c:strRef>
                    <c:extLst xmlns:c16r2="http://schemas.microsoft.com/office/drawing/2015/06/chart">
                      <c:ext uri="{02D57815-91ED-43cb-92C2-25804820EDAC}">
                        <c15:formulaRef>
                          <c15:sqref>'6.-Figuras inst. y sol. f. '!$A$16:$A$17</c15:sqref>
                        </c15:formulaRef>
                      </c:ext>
                    </c:extLst>
                    <c:strCache>
                      <c:ptCount val="2"/>
                      <c:pt idx="0">
                        <c:v>Figura Institucional formada</c:v>
                      </c:pt>
                      <c:pt idx="1">
                        <c:v>Figura Solidaria formada</c:v>
                      </c:pt>
                    </c:strCache>
                  </c:strRef>
                </c:cat>
                <c:val>
                  <c:numRef>
                    <c:extLst xmlns:c16r2="http://schemas.microsoft.com/office/drawing/2015/06/chart">
                      <c:ext uri="{02D57815-91ED-43cb-92C2-25804820EDAC}">
                        <c15:formulaRef>
                          <c15:sqref>Asesores!#REF!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DF2-4530-B507-93EA1A0FA628}"/>
                  </c:ext>
                </c:extLst>
              </c15:ser>
            </c15:filteredBarSeries>
          </c:ext>
        </c:extLst>
      </c:barChart>
      <c:catAx>
        <c:axId val="25283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2833952"/>
        <c:crosses val="autoZero"/>
        <c:auto val="1"/>
        <c:lblAlgn val="ctr"/>
        <c:lblOffset val="100"/>
        <c:noMultiLvlLbl val="0"/>
      </c:catAx>
      <c:valAx>
        <c:axId val="252833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2833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Intermedio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Metas'!$C$116:$C$122</c:f>
              <c:numCache>
                <c:formatCode>#,##0</c:formatCode>
                <c:ptCount val="7"/>
                <c:pt idx="0">
                  <c:v>0</c:v>
                </c:pt>
                <c:pt idx="1">
                  <c:v>6</c:v>
                </c:pt>
                <c:pt idx="2">
                  <c:v>4</c:v>
                </c:pt>
                <c:pt idx="3">
                  <c:v>0</c:v>
                </c:pt>
                <c:pt idx="4">
                  <c:v>0</c:v>
                </c:pt>
                <c:pt idx="5">
                  <c:v>0</c:v>
                </c:pt>
                <c:pt idx="6">
                  <c:v>15</c:v>
                </c:pt>
              </c:numCache>
            </c:numRef>
          </c:val>
          <c:extLst xmlns:c16r2="http://schemas.microsoft.com/office/drawing/2015/06/chart">
            <c:ext xmlns:c16="http://schemas.microsoft.com/office/drawing/2014/chart" uri="{C3380CC4-5D6E-409C-BE32-E72D297353CC}">
              <c16:uniqueId val="{00000000-9EDD-4815-8844-24B5C9C43F4E}"/>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Metas'!$H$116:$H$122</c:f>
              <c:numCache>
                <c:formatCode>#,##0</c:formatCode>
                <c:ptCount val="7"/>
                <c:pt idx="0">
                  <c:v>0</c:v>
                </c:pt>
                <c:pt idx="1">
                  <c:v>1</c:v>
                </c:pt>
                <c:pt idx="2">
                  <c:v>1</c:v>
                </c:pt>
                <c:pt idx="3">
                  <c:v>0</c:v>
                </c:pt>
                <c:pt idx="4">
                  <c:v>0</c:v>
                </c:pt>
                <c:pt idx="5">
                  <c:v>0</c:v>
                </c:pt>
                <c:pt idx="6">
                  <c:v>1</c:v>
                </c:pt>
              </c:numCache>
            </c:numRef>
          </c:val>
          <c:extLst xmlns:c16r2="http://schemas.microsoft.com/office/drawing/2015/06/chart">
            <c:ext xmlns:c16="http://schemas.microsoft.com/office/drawing/2014/chart" uri="{C3380CC4-5D6E-409C-BE32-E72D297353CC}">
              <c16:uniqueId val="{00000001-9EDD-4815-8844-24B5C9C43F4E}"/>
            </c:ext>
          </c:extLst>
        </c:ser>
        <c:dLbls>
          <c:showLegendKey val="0"/>
          <c:showVal val="0"/>
          <c:showCatName val="0"/>
          <c:showSerName val="0"/>
          <c:showPercent val="0"/>
          <c:showBubbleSize val="0"/>
        </c:dLbls>
        <c:gapWidth val="219"/>
        <c:overlap val="-27"/>
        <c:axId val="199394112"/>
        <c:axId val="199394672"/>
      </c:barChart>
      <c:catAx>
        <c:axId val="19939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9394672"/>
        <c:crosses val="autoZero"/>
        <c:auto val="1"/>
        <c:lblAlgn val="ctr"/>
        <c:lblOffset val="100"/>
        <c:noMultiLvlLbl val="0"/>
      </c:catAx>
      <c:valAx>
        <c:axId val="199394672"/>
        <c:scaling>
          <c:orientation val="minMax"/>
        </c:scaling>
        <c:delete val="1"/>
        <c:axPos val="l"/>
        <c:numFmt formatCode="#,##0" sourceLinked="1"/>
        <c:majorTickMark val="none"/>
        <c:minorTickMark val="none"/>
        <c:tickLblPos val="nextTo"/>
        <c:crossAx val="199394112"/>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Avanzado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Metas'!$C$123:$C$128</c:f>
              <c:numCache>
                <c:formatCode>#,##0</c:formatCode>
                <c:ptCount val="6"/>
                <c:pt idx="0">
                  <c:v>0</c:v>
                </c:pt>
                <c:pt idx="1">
                  <c:v>4</c:v>
                </c:pt>
                <c:pt idx="2">
                  <c:v>4</c:v>
                </c:pt>
                <c:pt idx="3">
                  <c:v>4</c:v>
                </c:pt>
                <c:pt idx="4">
                  <c:v>0</c:v>
                </c:pt>
                <c:pt idx="5">
                  <c:v>0</c:v>
                </c:pt>
              </c:numCache>
            </c:numRef>
          </c:val>
          <c:extLst xmlns:c16r2="http://schemas.microsoft.com/office/drawing/2015/06/chart">
            <c:ext xmlns:c16="http://schemas.microsoft.com/office/drawing/2014/chart" uri="{C3380CC4-5D6E-409C-BE32-E72D297353CC}">
              <c16:uniqueId val="{00000000-306C-495B-8F8C-9366DFA69FD5}"/>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Metas'!$H$123:$H$128</c:f>
              <c:numCache>
                <c:formatCode>#,##0</c:formatCode>
                <c:ptCount val="6"/>
                <c:pt idx="0">
                  <c:v>0</c:v>
                </c:pt>
                <c:pt idx="1">
                  <c:v>1</c:v>
                </c:pt>
                <c:pt idx="2">
                  <c:v>1</c:v>
                </c:pt>
                <c:pt idx="3">
                  <c:v>1</c:v>
                </c:pt>
                <c:pt idx="4">
                  <c:v>0</c:v>
                </c:pt>
                <c:pt idx="5">
                  <c:v>0</c:v>
                </c:pt>
              </c:numCache>
            </c:numRef>
          </c:val>
          <c:extLst xmlns:c16r2="http://schemas.microsoft.com/office/drawing/2015/06/chart">
            <c:ext xmlns:c16="http://schemas.microsoft.com/office/drawing/2014/chart" uri="{C3380CC4-5D6E-409C-BE32-E72D297353CC}">
              <c16:uniqueId val="{00000001-306C-495B-8F8C-9366DFA69FD5}"/>
            </c:ext>
          </c:extLst>
        </c:ser>
        <c:dLbls>
          <c:showLegendKey val="0"/>
          <c:showVal val="0"/>
          <c:showCatName val="0"/>
          <c:showSerName val="0"/>
          <c:showPercent val="0"/>
          <c:showBubbleSize val="0"/>
        </c:dLbls>
        <c:gapWidth val="219"/>
        <c:overlap val="-27"/>
        <c:axId val="262659824"/>
        <c:axId val="262660384"/>
      </c:barChart>
      <c:catAx>
        <c:axId val="26265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62660384"/>
        <c:crosses val="autoZero"/>
        <c:auto val="1"/>
        <c:lblAlgn val="ctr"/>
        <c:lblOffset val="100"/>
        <c:noMultiLvlLbl val="0"/>
      </c:catAx>
      <c:valAx>
        <c:axId val="262660384"/>
        <c:scaling>
          <c:orientation val="minMax"/>
        </c:scaling>
        <c:delete val="1"/>
        <c:axPos val="l"/>
        <c:numFmt formatCode="#,##0" sourceLinked="1"/>
        <c:majorTickMark val="none"/>
        <c:minorTickMark val="none"/>
        <c:tickLblPos val="nextTo"/>
        <c:crossAx val="262659824"/>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línea</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52D5-46D1-9C8C-A4A3B5D63568}"/>
              </c:ext>
            </c:extLst>
          </c:dPt>
          <c:dLbls>
            <c:dLbl>
              <c:idx val="0"/>
              <c:layout>
                <c:manualLayout>
                  <c:x val="-0.16321297194291964"/>
                  <c:y val="8.82798562544610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2D5-46D1-9C8C-A4A3B5D63568}"/>
                </c:ext>
                <c:ext xmlns:c15="http://schemas.microsoft.com/office/drawing/2012/chart" uri="{CE6537A1-D6FC-4f65-9D91-7224C49458BB}"/>
              </c:extLst>
            </c:dLbl>
            <c:dLbl>
              <c:idx val="1"/>
              <c:layout>
                <c:manualLayout>
                  <c:x val="9.5514329103942738E-2"/>
                  <c:y val="-0.153365133304263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2D5-46D1-9C8C-A4A3B5D63568}"/>
                </c:ext>
                <c:ext xmlns:c15="http://schemas.microsoft.com/office/drawing/2012/chart" uri="{CE6537A1-D6FC-4f65-9D91-7224C49458BB}"/>
              </c:extLst>
            </c:dLbl>
            <c:dLbl>
              <c:idx val="2"/>
              <c:layout>
                <c:manualLayout>
                  <c:x val="0.11322964288886807"/>
                  <c:y val="0.110018582905319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2D5-46D1-9C8C-A4A3B5D6356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Metas'!$A$171:$A$173</c:f>
              <c:strCache>
                <c:ptCount val="3"/>
                <c:pt idx="0">
                  <c:v>Inicial</c:v>
                </c:pt>
                <c:pt idx="1">
                  <c:v>Intermedio</c:v>
                </c:pt>
                <c:pt idx="2">
                  <c:v>Avanzado</c:v>
                </c:pt>
              </c:strCache>
            </c:strRef>
          </c:cat>
          <c:val>
            <c:numRef>
              <c:f>'Reporte Metas'!$F$171:$F$173</c:f>
              <c:numCache>
                <c:formatCode>0%</c:formatCode>
                <c:ptCount val="3"/>
                <c:pt idx="0">
                  <c:v>0.98113207547169812</c:v>
                </c:pt>
                <c:pt idx="1">
                  <c:v>0.9</c:v>
                </c:pt>
                <c:pt idx="2">
                  <c:v>0.77269624573378837</c:v>
                </c:pt>
              </c:numCache>
            </c:numRef>
          </c:val>
          <c:extLst xmlns:c16r2="http://schemas.microsoft.com/office/drawing/2015/06/chart">
            <c:ext xmlns:c16="http://schemas.microsoft.com/office/drawing/2014/chart" uri="{C3380CC4-5D6E-409C-BE32-E72D297353CC}">
              <c16:uniqueId val="{00000008-52D5-46D1-9C8C-A4A3B5D63568}"/>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52D5-46D1-9C8C-A4A3B5D63568}"/>
              </c:ext>
            </c:extLst>
          </c:dPt>
          <c:cat>
            <c:strRef>
              <c:f>'Reporte Metas'!$A$171:$A$173</c:f>
              <c:strCache>
                <c:ptCount val="3"/>
                <c:pt idx="0">
                  <c:v>Inicial</c:v>
                </c:pt>
                <c:pt idx="1">
                  <c:v>Intermedio</c:v>
                </c:pt>
                <c:pt idx="2">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52D5-46D1-9C8C-A4A3B5D63568}"/>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52D5-46D1-9C8C-A4A3B5D63568}"/>
              </c:ext>
            </c:extLst>
          </c:dPt>
          <c:cat>
            <c:strRef>
              <c:f>'Reporte Metas'!$A$171:$A$173</c:f>
              <c:strCache>
                <c:ptCount val="3"/>
                <c:pt idx="0">
                  <c:v>Inicial</c:v>
                </c:pt>
                <c:pt idx="1">
                  <c:v>Intermedio</c:v>
                </c:pt>
                <c:pt idx="2">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52D5-46D1-9C8C-A4A3B5D63568}"/>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52D5-46D1-9C8C-A4A3B5D63568}"/>
              </c:ext>
            </c:extLst>
          </c:dPt>
          <c:cat>
            <c:strRef>
              <c:f>'Reporte Metas'!$A$171:$A$173</c:f>
              <c:strCache>
                <c:ptCount val="3"/>
                <c:pt idx="0">
                  <c:v>Inicial</c:v>
                </c:pt>
                <c:pt idx="1">
                  <c:v>Intermedio</c:v>
                </c:pt>
                <c:pt idx="2">
                  <c:v>Avanzado</c:v>
                </c:pt>
              </c:strCache>
            </c:strRef>
          </c:cat>
          <c:val>
            <c:numRef>
              <c:f>'Reporte Metas'!$F$158:$F$164</c:f>
              <c:numCache>
                <c:formatCode>General</c:formatCode>
                <c:ptCount val="7"/>
                <c:pt idx="0">
                  <c:v>0</c:v>
                </c:pt>
                <c:pt idx="2" formatCode="0%">
                  <c:v>1</c:v>
                </c:pt>
                <c:pt idx="3" formatCode="0%">
                  <c:v>0.86956521739130432</c:v>
                </c:pt>
                <c:pt idx="4" formatCode="0%">
                  <c:v>0.84108527131782951</c:v>
                </c:pt>
                <c:pt idx="5" formatCode="0%">
                  <c:v>0.67217828900071885</c:v>
                </c:pt>
                <c:pt idx="6" formatCode="0%">
                  <c:v>0.73980054397098827</c:v>
                </c:pt>
              </c:numCache>
            </c:numRef>
          </c:val>
          <c:extLst xmlns:c16r2="http://schemas.microsoft.com/office/drawing/2015/06/chart">
            <c:ext xmlns:c16="http://schemas.microsoft.com/office/drawing/2014/chart" uri="{C3380CC4-5D6E-409C-BE32-E72D297353CC}">
              <c16:uniqueId val="{00000035-52D5-46D1-9C8C-A4A3B5D63568}"/>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52D5-46D1-9C8C-A4A3B5D63568}"/>
              </c:ext>
            </c:extLst>
          </c:dPt>
          <c:cat>
            <c:strRef>
              <c:f>'Reporte Metas'!$A$171:$A$173</c:f>
              <c:strCache>
                <c:ptCount val="3"/>
                <c:pt idx="0">
                  <c:v>Inicial</c:v>
                </c:pt>
                <c:pt idx="1">
                  <c:v>Intermedio</c:v>
                </c:pt>
                <c:pt idx="2">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52D5-46D1-9C8C-A4A3B5D6356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papel</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21BD-4A89-A33A-7EC817281AE3}"/>
              </c:ext>
            </c:extLst>
          </c:dPt>
          <c:dLbls>
            <c:dLbl>
              <c:idx val="0"/>
              <c:layout>
                <c:manualLayout>
                  <c:x val="-0.10828920197276917"/>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1BD-4A89-A33A-7EC817281AE3}"/>
                </c:ext>
                <c:ext xmlns:c15="http://schemas.microsoft.com/office/drawing/2012/chart" uri="{CE6537A1-D6FC-4f65-9D91-7224C49458BB}"/>
              </c:extLst>
            </c:dLbl>
            <c:dLbl>
              <c:idx val="1"/>
              <c:layout>
                <c:manualLayout>
                  <c:x val="-0.11789264032494959"/>
                  <c:y val="-0.102129471815632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BD-4A89-A33A-7EC817281AE3}"/>
                </c:ext>
                <c:ext xmlns:c15="http://schemas.microsoft.com/office/drawing/2012/chart" uri="{CE6537A1-D6FC-4f65-9D91-7224C49458BB}"/>
              </c:extLst>
            </c:dLbl>
            <c:dLbl>
              <c:idx val="2"/>
              <c:layout>
                <c:manualLayout>
                  <c:x val="0.11569986334691752"/>
                  <c:y val="-0.129066724216771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BD-4A89-A33A-7EC817281AE3}"/>
                </c:ext>
                <c:ext xmlns:c15="http://schemas.microsoft.com/office/drawing/2012/chart" uri="{CE6537A1-D6FC-4f65-9D91-7224C49458BB}"/>
              </c:extLst>
            </c:dLbl>
            <c:dLbl>
              <c:idx val="3"/>
              <c:layout>
                <c:manualLayout>
                  <c:x val="0.10700693852071518"/>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1BD-4A89-A33A-7EC817281A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Metas'!$A$160:$A$163</c:f>
              <c:strCache>
                <c:ptCount val="4"/>
                <c:pt idx="0">
                  <c:v>Alfabetización</c:v>
                </c:pt>
                <c:pt idx="1">
                  <c:v>Inicial</c:v>
                </c:pt>
                <c:pt idx="2">
                  <c:v>Intermedio</c:v>
                </c:pt>
                <c:pt idx="3">
                  <c:v>Avanzado</c:v>
                </c:pt>
              </c:strCache>
            </c:strRef>
          </c:cat>
          <c:val>
            <c:numRef>
              <c:f>'Reporte Metas'!$F$160:$F$163</c:f>
              <c:numCache>
                <c:formatCode>0%</c:formatCode>
                <c:ptCount val="4"/>
                <c:pt idx="0">
                  <c:v>1</c:v>
                </c:pt>
                <c:pt idx="1">
                  <c:v>0.86956521739130432</c:v>
                </c:pt>
                <c:pt idx="2">
                  <c:v>0.84108527131782951</c:v>
                </c:pt>
                <c:pt idx="3">
                  <c:v>0.67217828900071885</c:v>
                </c:pt>
              </c:numCache>
            </c:numRef>
          </c:val>
          <c:extLst xmlns:c16r2="http://schemas.microsoft.com/office/drawing/2015/06/chart">
            <c:ext xmlns:c16="http://schemas.microsoft.com/office/drawing/2014/chart" uri="{C3380CC4-5D6E-409C-BE32-E72D297353CC}">
              <c16:uniqueId val="{00000008-21BD-4A89-A33A-7EC817281AE3}"/>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21BD-4A89-A33A-7EC817281AE3}"/>
              </c:ext>
            </c:extLst>
          </c:dPt>
          <c:cat>
            <c:strRef>
              <c:f>'Reporte Metas'!$A$160:$A$163</c:f>
              <c:strCache>
                <c:ptCount val="4"/>
                <c:pt idx="0">
                  <c:v>Alfabetización</c:v>
                </c:pt>
                <c:pt idx="1">
                  <c:v>Inicial</c:v>
                </c:pt>
                <c:pt idx="2">
                  <c:v>Intermedio</c:v>
                </c:pt>
                <c:pt idx="3">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21BD-4A89-A33A-7EC817281AE3}"/>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21BD-4A89-A33A-7EC817281AE3}"/>
              </c:ext>
            </c:extLst>
          </c:dPt>
          <c:cat>
            <c:strRef>
              <c:f>'Reporte Metas'!$A$160:$A$163</c:f>
              <c:strCache>
                <c:ptCount val="4"/>
                <c:pt idx="0">
                  <c:v>Alfabetización</c:v>
                </c:pt>
                <c:pt idx="1">
                  <c:v>Inicial</c:v>
                </c:pt>
                <c:pt idx="2">
                  <c:v>Intermedio</c:v>
                </c:pt>
                <c:pt idx="3">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21BD-4A89-A33A-7EC817281AE3}"/>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21BD-4A89-A33A-7EC817281AE3}"/>
              </c:ext>
            </c:extLst>
          </c:dPt>
          <c:cat>
            <c:strRef>
              <c:f>'Reporte Metas'!$A$160:$A$163</c:f>
              <c:strCache>
                <c:ptCount val="4"/>
                <c:pt idx="0">
                  <c:v>Alfabetización</c:v>
                </c:pt>
                <c:pt idx="1">
                  <c:v>Inicial</c:v>
                </c:pt>
                <c:pt idx="2">
                  <c:v>Intermedio</c:v>
                </c:pt>
                <c:pt idx="3">
                  <c:v>Avanzado</c:v>
                </c:pt>
              </c:strCache>
            </c:strRef>
          </c:cat>
          <c:val>
            <c:numRef>
              <c:f>'Reporte Metas'!$F$158:$F$164</c:f>
              <c:numCache>
                <c:formatCode>General</c:formatCode>
                <c:ptCount val="7"/>
                <c:pt idx="0">
                  <c:v>0</c:v>
                </c:pt>
                <c:pt idx="2" formatCode="0%">
                  <c:v>1</c:v>
                </c:pt>
                <c:pt idx="3" formatCode="0%">
                  <c:v>0.86956521739130432</c:v>
                </c:pt>
                <c:pt idx="4" formatCode="0%">
                  <c:v>0.84108527131782951</c:v>
                </c:pt>
                <c:pt idx="5" formatCode="0%">
                  <c:v>0.67217828900071885</c:v>
                </c:pt>
                <c:pt idx="6" formatCode="0%">
                  <c:v>0.73980054397098827</c:v>
                </c:pt>
              </c:numCache>
            </c:numRef>
          </c:val>
          <c:extLst xmlns:c16r2="http://schemas.microsoft.com/office/drawing/2015/06/chart">
            <c:ext xmlns:c16="http://schemas.microsoft.com/office/drawing/2014/chart" uri="{C3380CC4-5D6E-409C-BE32-E72D297353CC}">
              <c16:uniqueId val="{00000035-21BD-4A89-A33A-7EC817281AE3}"/>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21BD-4A89-A33A-7EC817281AE3}"/>
              </c:ext>
            </c:extLst>
          </c:dPt>
          <c:cat>
            <c:strRef>
              <c:f>'Reporte Metas'!$A$160:$A$163</c:f>
              <c:strCache>
                <c:ptCount val="4"/>
                <c:pt idx="0">
                  <c:v>Alfabetización</c:v>
                </c:pt>
                <c:pt idx="1">
                  <c:v>Inicial</c:v>
                </c:pt>
                <c:pt idx="2">
                  <c:v>Intermedio</c:v>
                </c:pt>
                <c:pt idx="3">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21BD-4A89-A33A-7EC817281AE3}"/>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Metas'!$B$218:$B$219</c:f>
              <c:numCache>
                <c:formatCode>#,##0</c:formatCode>
                <c:ptCount val="2"/>
                <c:pt idx="0">
                  <c:v>2</c:v>
                </c:pt>
                <c:pt idx="1">
                  <c:v>1466</c:v>
                </c:pt>
              </c:numCache>
            </c:numRef>
          </c:val>
          <c:extLst xmlns:c16r2="http://schemas.microsoft.com/office/drawing/2015/06/chart">
            <c:ext xmlns:c16="http://schemas.microsoft.com/office/drawing/2014/chart" uri="{C3380CC4-5D6E-409C-BE32-E72D297353CC}">
              <c16:uniqueId val="{00000000-762B-4A8F-887F-B90C63B6778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Metas'!$C$218:$C$219</c:f>
              <c:numCache>
                <c:formatCode>#,##0</c:formatCode>
                <c:ptCount val="2"/>
                <c:pt idx="0">
                  <c:v>2</c:v>
                </c:pt>
                <c:pt idx="1">
                  <c:v>57</c:v>
                </c:pt>
              </c:numCache>
            </c:numRef>
          </c:val>
          <c:extLst xmlns:c16r2="http://schemas.microsoft.com/office/drawing/2015/06/chart">
            <c:ext xmlns:c16="http://schemas.microsoft.com/office/drawing/2014/chart" uri="{C3380CC4-5D6E-409C-BE32-E72D297353CC}">
              <c16:uniqueId val="{00000001-762B-4A8F-887F-B90C63B6778C}"/>
            </c:ext>
          </c:extLst>
        </c:ser>
        <c:dLbls>
          <c:showLegendKey val="0"/>
          <c:showVal val="0"/>
          <c:showCatName val="0"/>
          <c:showSerName val="0"/>
          <c:showPercent val="0"/>
          <c:showBubbleSize val="0"/>
        </c:dLbls>
        <c:gapWidth val="182"/>
        <c:axId val="253268592"/>
        <c:axId val="253269152"/>
      </c:barChart>
      <c:catAx>
        <c:axId val="25326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253269152"/>
        <c:crosses val="autoZero"/>
        <c:auto val="1"/>
        <c:lblAlgn val="ctr"/>
        <c:lblOffset val="100"/>
        <c:noMultiLvlLbl val="0"/>
      </c:catAx>
      <c:valAx>
        <c:axId val="2532691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326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7AA-49EA-8D2E-BD57223330E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7AA-49EA-8D2E-BD57223330E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67AA-49EA-8D2E-BD57223330E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67AA-49EA-8D2E-BD57223330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Metas'!$A$184:$D$184</c:f>
              <c:numCache>
                <c:formatCode>General</c:formatCode>
                <c:ptCount val="4"/>
                <c:pt idx="0">
                  <c:v>19667</c:v>
                </c:pt>
                <c:pt idx="1">
                  <c:v>2503</c:v>
                </c:pt>
                <c:pt idx="2">
                  <c:v>14259</c:v>
                </c:pt>
                <c:pt idx="3">
                  <c:v>7911</c:v>
                </c:pt>
              </c:numCache>
            </c:numRef>
          </c:val>
          <c:extLst xmlns:c16r2="http://schemas.microsoft.com/office/drawing/2015/06/chart">
            <c:ext xmlns:c16="http://schemas.microsoft.com/office/drawing/2014/chart" uri="{C3380CC4-5D6E-409C-BE32-E72D297353CC}">
              <c16:uniqueId val="{00000008-67AA-49EA-8D2E-BD57223330E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Públicas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7B1-4A45-A895-16D0AA5A3392}"/>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B7B1-4A45-A895-16D0AA5A3392}"/>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B7B1-4A45-A895-16D0AA5A3392}"/>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B7B1-4A45-A895-16D0AA5A3392}"/>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7B1-4A45-A895-16D0AA5A3392}"/>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7B1-4A45-A895-16D0AA5A3392}"/>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7B1-4A45-A895-16D0AA5A3392}"/>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7B1-4A45-A895-16D0AA5A33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Metas'!$A$267:$A$270</c:f>
              <c:strCache>
                <c:ptCount val="4"/>
                <c:pt idx="0">
                  <c:v>Alfa </c:v>
                </c:pt>
                <c:pt idx="1">
                  <c:v>Inicial</c:v>
                </c:pt>
                <c:pt idx="2">
                  <c:v>Intermedio</c:v>
                </c:pt>
                <c:pt idx="3">
                  <c:v>Avanzado</c:v>
                </c:pt>
              </c:strCache>
            </c:strRef>
          </c:cat>
          <c:val>
            <c:numRef>
              <c:f>'Reporte Metas'!$E$267:$E$270</c:f>
              <c:numCache>
                <c:formatCode>0%</c:formatCode>
                <c:ptCount val="4"/>
                <c:pt idx="0">
                  <c:v>1.0427528675703858E-2</c:v>
                </c:pt>
                <c:pt idx="1">
                  <c:v>2.6016260162601626E-2</c:v>
                </c:pt>
                <c:pt idx="2">
                  <c:v>2.197802197802198E-2</c:v>
                </c:pt>
                <c:pt idx="3">
                  <c:v>1.9707859958265708E-2</c:v>
                </c:pt>
              </c:numCache>
            </c:numRef>
          </c:val>
          <c:extLst xmlns:c16r2="http://schemas.microsoft.com/office/drawing/2015/06/chart">
            <c:ext xmlns:c16="http://schemas.microsoft.com/office/drawing/2014/chart" uri="{C3380CC4-5D6E-409C-BE32-E72D297353CC}">
              <c16:uniqueId val="{00000000-B7B1-4A45-A895-16D0AA5A3392}"/>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4A1-4B7A-84D8-99C108E72859}"/>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14A1-4B7A-84D8-99C108E72859}"/>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4A1-4B7A-84D8-99C108E72859}"/>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4A1-4B7A-84D8-99C108E72859}"/>
              </c:ext>
            </c:extLst>
          </c:dPt>
          <c:cat>
            <c:strRef>
              <c:f>'Reporte Metas'!$A$267:$A$270</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05-B7B1-4A45-A895-16D0AA5A339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Privadas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8CC-404A-ABF5-849EE67EA10C}"/>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8CC-404A-ABF5-849EE67EA10C}"/>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8CC-404A-ABF5-849EE67EA10C}"/>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8CC-404A-ABF5-849EE67EA10C}"/>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8CC-404A-ABF5-849EE67EA10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Metas'!$A$278:$A$281</c:f>
              <c:strCache>
                <c:ptCount val="4"/>
                <c:pt idx="0">
                  <c:v>Alfa </c:v>
                </c:pt>
                <c:pt idx="1">
                  <c:v>Inicial</c:v>
                </c:pt>
                <c:pt idx="2">
                  <c:v>Intermedio</c:v>
                </c:pt>
                <c:pt idx="3">
                  <c:v>Avanzado</c:v>
                </c:pt>
              </c:strCache>
            </c:strRef>
          </c:cat>
          <c:val>
            <c:numRef>
              <c:f>'Reporte Metas'!$E$278:$E$281</c:f>
              <c:numCache>
                <c:formatCode>0%</c:formatCode>
                <c:ptCount val="4"/>
                <c:pt idx="0">
                  <c:v>0</c:v>
                </c:pt>
                <c:pt idx="1">
                  <c:v>0</c:v>
                </c:pt>
                <c:pt idx="2">
                  <c:v>7.6923076923076927E-2</c:v>
                </c:pt>
                <c:pt idx="3">
                  <c:v>5.7692307692307696E-2</c:v>
                </c:pt>
              </c:numCache>
            </c:numRef>
          </c:val>
          <c:extLst xmlns:c16r2="http://schemas.microsoft.com/office/drawing/2015/06/chart">
            <c:ext xmlns:c16="http://schemas.microsoft.com/office/drawing/2014/chart" uri="{C3380CC4-5D6E-409C-BE32-E72D297353CC}">
              <c16:uniqueId val="{00000008-B8CC-404A-ABF5-849EE67EA10C}"/>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B8CC-404A-ABF5-849EE67EA10C}"/>
              </c:ext>
            </c:extLst>
          </c:dPt>
          <c:cat>
            <c:strRef>
              <c:f>'Reporte Metas'!$A$278:$A$281</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B8CC-404A-ABF5-849EE67EA10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Sociedades Civiles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3D-43E7-91F5-BE0B070FE2C0}"/>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3D-43E7-91F5-BE0B070FE2C0}"/>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3D-43E7-91F5-BE0B070FE2C0}"/>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3D-43E7-91F5-BE0B070FE2C0}"/>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3D-43E7-91F5-BE0B070FE2C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Metas'!$A$289:$A$292</c:f>
              <c:strCache>
                <c:ptCount val="4"/>
                <c:pt idx="0">
                  <c:v>Alfa </c:v>
                </c:pt>
                <c:pt idx="1">
                  <c:v>Inicial</c:v>
                </c:pt>
                <c:pt idx="2">
                  <c:v>Intermedio</c:v>
                </c:pt>
                <c:pt idx="3">
                  <c:v>Avanzado</c:v>
                </c:pt>
              </c:strCache>
            </c:strRef>
          </c:cat>
          <c:val>
            <c:numRef>
              <c:f>'Reporte Metas'!$E$289:$E$292</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4A3D-43E7-91F5-BE0B070FE2C0}"/>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4A3D-43E7-91F5-BE0B070FE2C0}"/>
              </c:ext>
            </c:extLst>
          </c:dPt>
          <c:cat>
            <c:strRef>
              <c:f>'Reporte Metas'!$A$289:$A$292</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4A3D-43E7-91F5-BE0B070FE2C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Resultados</a:t>
            </a:r>
            <a:r>
              <a:rPr lang="es-MX" b="1" baseline="0"/>
              <a:t> PEC</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'Reporte Metas'!$A$300</c:f>
              <c:strCache>
                <c:ptCount val="1"/>
                <c:pt idx="0">
                  <c:v>Incorporación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Metas'!$E$300:$F$300</c:f>
              <c:numCache>
                <c:formatCode>General</c:formatCode>
                <c:ptCount val="2"/>
                <c:pt idx="0">
                  <c:v>13</c:v>
                </c:pt>
              </c:numCache>
            </c:numRef>
          </c:val>
          <c:extLst xmlns:c16r2="http://schemas.microsoft.com/office/drawing/2015/06/chart">
            <c:ext xmlns:c16="http://schemas.microsoft.com/office/drawing/2014/chart" uri="{C3380CC4-5D6E-409C-BE32-E72D297353CC}">
              <c16:uniqueId val="{00000000-1036-425E-AAE1-35F9362E4981}"/>
            </c:ext>
          </c:extLst>
        </c:ser>
        <c:ser>
          <c:idx val="1"/>
          <c:order val="1"/>
          <c:tx>
            <c:strRef>
              <c:f>'Reporte Metas'!$A$301</c:f>
              <c:strCache>
                <c:ptCount val="1"/>
                <c:pt idx="0">
                  <c:v>Exámenes Presentados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Metas'!$E$301:$F$301</c:f>
              <c:numCache>
                <c:formatCode>General</c:formatCode>
                <c:ptCount val="2"/>
                <c:pt idx="0">
                  <c:v>8</c:v>
                </c:pt>
              </c:numCache>
            </c:numRef>
          </c:val>
          <c:extLst xmlns:c16r2="http://schemas.microsoft.com/office/drawing/2015/06/chart">
            <c:ext xmlns:c16="http://schemas.microsoft.com/office/drawing/2014/chart" uri="{C3380CC4-5D6E-409C-BE32-E72D297353CC}">
              <c16:uniqueId val="{00000001-1036-425E-AAE1-35F9362E4981}"/>
            </c:ext>
          </c:extLst>
        </c:ser>
        <c:ser>
          <c:idx val="2"/>
          <c:order val="2"/>
          <c:tx>
            <c:strRef>
              <c:f>'Reporte Metas'!$A$303</c:f>
              <c:strCache>
                <c:ptCount val="1"/>
                <c:pt idx="0">
                  <c:v>Exámenes  acreditados impresos</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Metas'!$E$303:$F$303</c:f>
              <c:numCache>
                <c:formatCode>General</c:formatCode>
                <c:ptCount val="2"/>
                <c:pt idx="0">
                  <c:v>3</c:v>
                </c:pt>
              </c:numCache>
            </c:numRef>
          </c:val>
          <c:extLst xmlns:c16r2="http://schemas.microsoft.com/office/drawing/2015/06/chart">
            <c:ext xmlns:c16="http://schemas.microsoft.com/office/drawing/2014/chart" uri="{C3380CC4-5D6E-409C-BE32-E72D297353CC}">
              <c16:uniqueId val="{00000002-1036-425E-AAE1-35F9362E4981}"/>
            </c:ext>
          </c:extLst>
        </c:ser>
        <c:ser>
          <c:idx val="3"/>
          <c:order val="3"/>
          <c:tx>
            <c:strRef>
              <c:f>'Reporte Metas'!#REF!</c:f>
              <c:strCache>
                <c:ptCount val="1"/>
                <c:pt idx="0">
                  <c:v>#REF!</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036-425E-AAE1-35F9362E4981}"/>
            </c:ext>
          </c:extLst>
        </c:ser>
        <c:dLbls>
          <c:showLegendKey val="0"/>
          <c:showVal val="0"/>
          <c:showCatName val="0"/>
          <c:showSerName val="0"/>
          <c:showPercent val="0"/>
          <c:showBubbleSize val="0"/>
        </c:dLbls>
        <c:gapWidth val="150"/>
        <c:shape val="box"/>
        <c:axId val="255301280"/>
        <c:axId val="255301840"/>
        <c:axId val="0"/>
      </c:bar3DChart>
      <c:catAx>
        <c:axId val="255301280"/>
        <c:scaling>
          <c:orientation val="minMax"/>
        </c:scaling>
        <c:delete val="1"/>
        <c:axPos val="l"/>
        <c:majorTickMark val="none"/>
        <c:minorTickMark val="none"/>
        <c:tickLblPos val="nextTo"/>
        <c:crossAx val="255301840"/>
        <c:crosses val="autoZero"/>
        <c:auto val="1"/>
        <c:lblAlgn val="ctr"/>
        <c:lblOffset val="100"/>
        <c:noMultiLvlLbl val="0"/>
      </c:catAx>
      <c:valAx>
        <c:axId val="255301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01280"/>
        <c:crosses val="autoZero"/>
        <c:crossBetween val="between"/>
      </c:valAx>
      <c:spPr>
        <a:noFill/>
        <a:ln>
          <a:noFill/>
        </a:ln>
        <a:effectLst/>
      </c:spPr>
    </c:plotArea>
    <c:legend>
      <c:legendPos val="b"/>
      <c:layout>
        <c:manualLayout>
          <c:xMode val="edge"/>
          <c:yMode val="edge"/>
          <c:x val="0.10507683604207134"/>
          <c:y val="0.80876893722907572"/>
          <c:w val="0.80446796776986729"/>
          <c:h val="0.18006436239899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'!$C$14:$C$15</c:f>
              <c:strCache>
                <c:ptCount val="2"/>
                <c:pt idx="0">
                  <c:v>Logro</c:v>
                </c:pt>
                <c:pt idx="1">
                  <c:v>B</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'6.-Figuras inst. y sol. f. '!$A$38:$A$39</c:f>
              <c:strCache>
                <c:ptCount val="2"/>
                <c:pt idx="0">
                  <c:v>Figura Institucional formada</c:v>
                </c:pt>
                <c:pt idx="1">
                  <c:v>Figura Solidaria formada</c:v>
                </c:pt>
              </c:strCache>
            </c:strRef>
          </c:cat>
          <c:val>
            <c:numRef>
              <c:f>'6.-Figuras inst. y sol. f. '!$C$38:$C$39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CEF9-4CC0-AA1D-778630A556F7}"/>
            </c:ext>
          </c:extLst>
        </c:ser>
        <c:dLbls>
          <c:showLegendKey val="0"/>
          <c:showVal val="0"/>
          <c:showCatName val="0"/>
          <c:showSerName val="0"/>
          <c:showPercent val="0"/>
          <c:showBubbleSize val="0"/>
        </c:dLbls>
        <c:gapWidth val="182"/>
        <c:axId val="433788928"/>
        <c:axId val="4337894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'6.-Figuras inst. y sol. f. '!$B$14:$B$15</c15:sqref>
                        </c15:formulaRef>
                      </c:ext>
                    </c:extLst>
                    <c:strCache>
                      <c:ptCount val="2"/>
                      <c:pt idx="0">
                        <c:v>Meta</c:v>
                      </c:pt>
                      <c:pt idx="1">
                        <c:v>A</c:v>
                      </c:pt>
                    </c:strCache>
                  </c:strRef>
                </c:tx>
                <c:spPr>
                  <a:solidFill>
                    <a:schemeClr val="accent2">
                      <a:shade val="76000"/>
                    </a:schemeClr>
                  </a:solidFill>
                  <a:ln>
                    <a:noFill/>
                  </a:ln>
                  <a:effectLst/>
                </c:spPr>
                <c:invertIfNegative val="0"/>
                <c:cat>
                  <c:strRef>
                    <c:extLst xmlns:c16r2="http://schemas.microsoft.com/office/drawing/2015/06/chart">
                      <c:ext uri="{02D57815-91ED-43cb-92C2-25804820EDAC}">
                        <c15:formulaRef>
                          <c15:sqref>'6.-Figuras inst. y sol. f. '!$A$38:$A$39</c15:sqref>
                        </c15:formulaRef>
                      </c:ext>
                    </c:extLst>
                    <c:strCache>
                      <c:ptCount val="2"/>
                      <c:pt idx="0">
                        <c:v>Figura Institucional formada</c:v>
                      </c:pt>
                      <c:pt idx="1">
                        <c:v>Figura Solidaria formada</c:v>
                      </c:pt>
                    </c:strCache>
                  </c:strRef>
                </c:cat>
                <c:val>
                  <c:numRef>
                    <c:extLst xmlns:c16r2="http://schemas.microsoft.com/office/drawing/2015/06/chart">
                      <c:ext uri="{02D57815-91ED-43cb-92C2-25804820EDAC}">
                        <c15:formulaRef>
                          <c15:sqref>'6.-Figuras inst. y sol. f. '!$B$38:$B$39</c15:sqref>
                        </c15:formulaRef>
                      </c:ext>
                    </c:extLst>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CEF9-4CC0-AA1D-778630A556F7}"/>
                  </c:ext>
                </c:extLst>
              </c15:ser>
            </c15:filteredBarSeries>
          </c:ext>
        </c:extLst>
      </c:barChart>
      <c:catAx>
        <c:axId val="433788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3789488"/>
        <c:crosses val="autoZero"/>
        <c:auto val="1"/>
        <c:lblAlgn val="ctr"/>
        <c:lblOffset val="100"/>
        <c:noMultiLvlLbl val="0"/>
      </c:catAx>
      <c:valAx>
        <c:axId val="43378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378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2838294210939111"/>
          <c:y val="0.31912137732392953"/>
          <c:w val="0.83233813161345049"/>
          <c:h val="0.47256572734668112"/>
        </c:manualLayout>
      </c:layout>
      <c:barChart>
        <c:barDir val="col"/>
        <c:grouping val="clustered"/>
        <c:varyColors val="0"/>
        <c:ser>
          <c:idx val="0"/>
          <c:order val="0"/>
          <c:tx>
            <c:strRef>
              <c:f>'Reporte Metas'!$A$313</c:f>
              <c:strCache>
                <c:ptCount val="1"/>
                <c:pt idx="0">
                  <c:v>Ministrado Capitulo 1000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Metas'!$F$313</c:f>
              <c:numCache>
                <c:formatCode>[$$-80A]#,##0.00</c:formatCode>
                <c:ptCount val="1"/>
                <c:pt idx="0">
                  <c:v>8763366</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Metas'!$A$314</c:f>
              <c:strCache>
                <c:ptCount val="1"/>
                <c:pt idx="0">
                  <c:v>Ejercido Capitulo 1000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Metas'!$F$314</c:f>
              <c:numCache>
                <c:formatCode>[$$-80A]#,##0.00</c:formatCode>
                <c:ptCount val="1"/>
                <c:pt idx="0">
                  <c:v>7760541.1000000006</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255305200"/>
        <c:axId val="255305760"/>
      </c:barChart>
      <c:catAx>
        <c:axId val="2553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05760"/>
        <c:crosses val="autoZero"/>
        <c:auto val="1"/>
        <c:lblAlgn val="ctr"/>
        <c:lblOffset val="100"/>
        <c:noMultiLvlLbl val="0"/>
      </c:catAx>
      <c:valAx>
        <c:axId val="255305760"/>
        <c:scaling>
          <c:orientation val="minMax"/>
        </c:scaling>
        <c:delete val="0"/>
        <c:axPos val="l"/>
        <c:majorGridlines>
          <c:spPr>
            <a:ln w="9525" cap="flat" cmpd="sng" algn="ctr">
              <a:solidFill>
                <a:schemeClr val="tx1">
                  <a:lumMod val="15000"/>
                  <a:lumOff val="85000"/>
                </a:schemeClr>
              </a:solidFill>
              <a:round/>
            </a:ln>
            <a:effectLst/>
          </c:spPr>
        </c:majorGridlines>
        <c:numFmt formatCode="[$$-80A]#,##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a:t>
            </a:r>
            <a:r>
              <a:rPr lang="es-MX" b="1" baseline="0"/>
              <a:t> Formación Institucional de figuras</a:t>
            </a:r>
            <a:endParaRPr lang="es-MX" b="1"/>
          </a:p>
        </c:rich>
      </c:tx>
      <c:layout>
        <c:manualLayout>
          <c:xMode val="edge"/>
          <c:yMode val="edge"/>
          <c:x val="0.16153414096735805"/>
          <c:y val="0.121852932146146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stack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Metas'!$A$349:$A$350</c:f>
              <c:strCache>
                <c:ptCount val="2"/>
                <c:pt idx="0">
                  <c:v>Ministrado Capitulo 1000</c:v>
                </c:pt>
                <c:pt idx="1">
                  <c:v>Ejercido Capitulo 1000</c:v>
                </c:pt>
              </c:strCache>
            </c:strRef>
          </c:cat>
          <c:val>
            <c:numRef>
              <c:f>'Reporte Metas'!$D$349:$D$350</c:f>
              <c:numCache>
                <c:formatCode>[$$-80A]#,##0.00</c:formatCode>
                <c:ptCount val="2"/>
                <c:pt idx="0">
                  <c:v>0</c:v>
                </c:pt>
                <c:pt idx="1">
                  <c:v>0</c:v>
                </c:pt>
              </c:numCache>
            </c:numRef>
          </c:val>
          <c:extLst xmlns:c16r2="http://schemas.microsoft.com/office/drawing/2015/06/chart">
            <c:ext xmlns:c16="http://schemas.microsoft.com/office/drawing/2014/chart" uri="{C3380CC4-5D6E-409C-BE32-E72D297353CC}">
              <c16:uniqueId val="{00000000-A89B-4BC0-95D2-7BE0C3CFA11F}"/>
            </c:ext>
          </c:extLst>
        </c:ser>
        <c:ser>
          <c:idx val="1"/>
          <c:order val="1"/>
          <c:spPr>
            <a:solidFill>
              <a:schemeClr val="accent5"/>
            </a:solidFill>
            <a:ln>
              <a:noFill/>
            </a:ln>
            <a:effectLst/>
          </c:spPr>
          <c:invertIfNegative val="0"/>
          <c:cat>
            <c:strRef>
              <c:f>'Reporte Metas'!$A$349:$A$350</c:f>
              <c:strCache>
                <c:ptCount val="2"/>
                <c:pt idx="0">
                  <c:v>Ministrado Capitulo 1000</c:v>
                </c:pt>
                <c:pt idx="1">
                  <c:v>Ejercido Capitulo 1000</c:v>
                </c:pt>
              </c:strCache>
            </c:strRef>
          </c:cat>
          <c:val>
            <c:numRef>
              <c:f>'Reporte Metas'!$E$349:$E$350</c:f>
              <c:numCache>
                <c:formatCode>[$$-80A]#,##0.00</c:formatCode>
                <c:ptCount val="2"/>
                <c:pt idx="0">
                  <c:v>2621668.4</c:v>
                </c:pt>
                <c:pt idx="1">
                  <c:v>1229573</c:v>
                </c:pt>
              </c:numCache>
            </c:numRef>
          </c:val>
          <c:extLst xmlns:c16r2="http://schemas.microsoft.com/office/drawing/2015/06/chart">
            <c:ext xmlns:c16="http://schemas.microsoft.com/office/drawing/2014/chart" uri="{C3380CC4-5D6E-409C-BE32-E72D297353CC}">
              <c16:uniqueId val="{00000001-A89B-4BC0-95D2-7BE0C3CFA11F}"/>
            </c:ext>
          </c:extLst>
        </c:ser>
        <c:dLbls>
          <c:showLegendKey val="0"/>
          <c:showVal val="0"/>
          <c:showCatName val="0"/>
          <c:showSerName val="0"/>
          <c:showPercent val="0"/>
          <c:showBubbleSize val="0"/>
        </c:dLbls>
        <c:gapWidth val="150"/>
        <c:overlap val="100"/>
        <c:axId val="255309120"/>
        <c:axId val="255309680"/>
      </c:barChart>
      <c:catAx>
        <c:axId val="255309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09680"/>
        <c:crosses val="autoZero"/>
        <c:auto val="1"/>
        <c:lblAlgn val="ctr"/>
        <c:lblOffset val="100"/>
        <c:noMultiLvlLbl val="0"/>
      </c:catAx>
      <c:valAx>
        <c:axId val="255309680"/>
        <c:scaling>
          <c:orientation val="minMax"/>
        </c:scaling>
        <c:delete val="0"/>
        <c:axPos val="b"/>
        <c:majorGridlines>
          <c:spPr>
            <a:ln w="9525" cap="flat" cmpd="sng" algn="ctr">
              <a:solidFill>
                <a:schemeClr val="tx1">
                  <a:lumMod val="15000"/>
                  <a:lumOff val="85000"/>
                </a:schemeClr>
              </a:solidFill>
              <a:round/>
            </a:ln>
            <a:effectLst/>
          </c:spPr>
        </c:majorGridlines>
        <c:numFmt formatCode="[$$-80A]#,##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09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a:t>
            </a:r>
            <a:r>
              <a:rPr lang="es-MX" b="1" baseline="0"/>
              <a:t> Formación Institucional de figuras</a:t>
            </a:r>
            <a:endParaRPr lang="es-MX" b="1"/>
          </a:p>
        </c:rich>
      </c:tx>
      <c:layout>
        <c:manualLayout>
          <c:xMode val="edge"/>
          <c:yMode val="edge"/>
          <c:x val="0.1210362553345839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stack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Metas'!$A$359:$A$360</c:f>
              <c:strCache>
                <c:ptCount val="2"/>
                <c:pt idx="0">
                  <c:v>Ministrado Capitulo 4000</c:v>
                </c:pt>
                <c:pt idx="1">
                  <c:v>Ejercido Capitulo 4000</c:v>
                </c:pt>
              </c:strCache>
            </c:strRef>
          </c:cat>
          <c:val>
            <c:numRef>
              <c:f>'Reporte Metas'!$D$359:$D$360</c:f>
              <c:numCache>
                <c:formatCode>[$$-80A]#,##0.00</c:formatCode>
                <c:ptCount val="2"/>
                <c:pt idx="0">
                  <c:v>0</c:v>
                </c:pt>
                <c:pt idx="1">
                  <c:v>0</c:v>
                </c:pt>
              </c:numCache>
            </c:numRef>
          </c:val>
          <c:extLst xmlns:c16r2="http://schemas.microsoft.com/office/drawing/2015/06/chart">
            <c:ext xmlns:c16="http://schemas.microsoft.com/office/drawing/2014/chart" uri="{C3380CC4-5D6E-409C-BE32-E72D297353CC}">
              <c16:uniqueId val="{00000000-8841-4A2C-B3CD-1CD1D3A55A20}"/>
            </c:ext>
          </c:extLst>
        </c:ser>
        <c:ser>
          <c:idx val="1"/>
          <c:order val="1"/>
          <c:spPr>
            <a:solidFill>
              <a:schemeClr val="accent5"/>
            </a:solidFill>
            <a:ln>
              <a:noFill/>
            </a:ln>
            <a:effectLst/>
          </c:spPr>
          <c:invertIfNegative val="0"/>
          <c:cat>
            <c:strRef>
              <c:f>'Reporte Metas'!$A$359:$A$360</c:f>
              <c:strCache>
                <c:ptCount val="2"/>
                <c:pt idx="0">
                  <c:v>Ministrado Capitulo 4000</c:v>
                </c:pt>
                <c:pt idx="1">
                  <c:v>Ejercido Capitulo 4000</c:v>
                </c:pt>
              </c:strCache>
            </c:strRef>
          </c:cat>
          <c:val>
            <c:numRef>
              <c:f>'Reporte Metas'!$E$359:$E$360</c:f>
              <c:numCache>
                <c:formatCode>[$$-80A]#,##0.00</c:formatCode>
                <c:ptCount val="2"/>
                <c:pt idx="0">
                  <c:v>49026.400000000001</c:v>
                </c:pt>
                <c:pt idx="1">
                  <c:v>49026.400000000001</c:v>
                </c:pt>
              </c:numCache>
            </c:numRef>
          </c:val>
          <c:extLst xmlns:c16r2="http://schemas.microsoft.com/office/drawing/2015/06/chart">
            <c:ext xmlns:c16="http://schemas.microsoft.com/office/drawing/2014/chart" uri="{C3380CC4-5D6E-409C-BE32-E72D297353CC}">
              <c16:uniqueId val="{00000001-8841-4A2C-B3CD-1CD1D3A55A20}"/>
            </c:ext>
          </c:extLst>
        </c:ser>
        <c:dLbls>
          <c:showLegendKey val="0"/>
          <c:showVal val="0"/>
          <c:showCatName val="0"/>
          <c:showSerName val="0"/>
          <c:showPercent val="0"/>
          <c:showBubbleSize val="0"/>
        </c:dLbls>
        <c:gapWidth val="150"/>
        <c:overlap val="100"/>
        <c:axId val="255312480"/>
        <c:axId val="255313040"/>
      </c:barChart>
      <c:catAx>
        <c:axId val="255312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13040"/>
        <c:crosses val="autoZero"/>
        <c:auto val="1"/>
        <c:lblAlgn val="ctr"/>
        <c:lblOffset val="100"/>
        <c:noMultiLvlLbl val="0"/>
      </c:catAx>
      <c:valAx>
        <c:axId val="255313040"/>
        <c:scaling>
          <c:orientation val="minMax"/>
        </c:scaling>
        <c:delete val="0"/>
        <c:axPos val="b"/>
        <c:majorGridlines>
          <c:spPr>
            <a:ln w="9525" cap="flat" cmpd="sng" algn="ctr">
              <a:solidFill>
                <a:schemeClr val="tx1">
                  <a:lumMod val="15000"/>
                  <a:lumOff val="85000"/>
                </a:schemeClr>
              </a:solidFill>
              <a:round/>
            </a:ln>
            <a:effectLst/>
          </c:spPr>
        </c:majorGridlines>
        <c:numFmt formatCode="[$$-80A]#,##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1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505-401A-A0E5-C304FE9EB33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505-401A-A0E5-C304FE9EB33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505-401A-A0E5-C304FE9EB33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B505-401A-A0E5-C304FE9EB3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Metas'!$A$198:$D$198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B505-401A-A0E5-C304FE9EB33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Metas'!$C$44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Metas'!$C$46:$C$53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84CD-423F-8B4C-D5EB8B78E95C}"/>
            </c:ext>
          </c:extLst>
        </c:ser>
        <c:ser>
          <c:idx val="0"/>
          <c:order val="1"/>
          <c:tx>
            <c:strRef>
              <c:f>'Reporte Metas'!$H$45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Metas'!$H$46:$H$53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84CD-423F-8B4C-D5EB8B78E95C}"/>
            </c:ext>
          </c:extLst>
        </c:ser>
        <c:dLbls>
          <c:showLegendKey val="0"/>
          <c:showVal val="0"/>
          <c:showCatName val="0"/>
          <c:showSerName val="0"/>
          <c:showPercent val="0"/>
          <c:showBubbleSize val="0"/>
        </c:dLbls>
        <c:gapWidth val="219"/>
        <c:overlap val="-27"/>
        <c:axId val="255317520"/>
        <c:axId val="255318080"/>
      </c:barChart>
      <c:catAx>
        <c:axId val="25531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55318080"/>
        <c:crosses val="autoZero"/>
        <c:auto val="1"/>
        <c:lblAlgn val="ctr"/>
        <c:lblOffset val="100"/>
        <c:noMultiLvlLbl val="0"/>
      </c:catAx>
      <c:valAx>
        <c:axId val="255318080"/>
        <c:scaling>
          <c:orientation val="minMax"/>
        </c:scaling>
        <c:delete val="1"/>
        <c:axPos val="l"/>
        <c:numFmt formatCode="#,##0" sourceLinked="1"/>
        <c:majorTickMark val="none"/>
        <c:minorTickMark val="none"/>
        <c:tickLblPos val="nextTo"/>
        <c:crossAx val="255317520"/>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Metas'!$B$243:$B$244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8812-46EC-9A5A-2EA23D64E58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Metas'!$C$243:$C$244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8812-46EC-9A5A-2EA23D64E586}"/>
            </c:ext>
          </c:extLst>
        </c:ser>
        <c:dLbls>
          <c:showLegendKey val="0"/>
          <c:showVal val="0"/>
          <c:showCatName val="0"/>
          <c:showSerName val="0"/>
          <c:showPercent val="0"/>
          <c:showBubbleSize val="0"/>
        </c:dLbls>
        <c:gapWidth val="182"/>
        <c:axId val="255321440"/>
        <c:axId val="255322000"/>
      </c:barChart>
      <c:catAx>
        <c:axId val="255321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255322000"/>
        <c:crosses val="autoZero"/>
        <c:auto val="1"/>
        <c:lblAlgn val="ctr"/>
        <c:lblOffset val="100"/>
        <c:noMultiLvlLbl val="0"/>
      </c:catAx>
      <c:valAx>
        <c:axId val="2553220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532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Metas'!$A$320</c:f>
              <c:strCache>
                <c:ptCount val="1"/>
                <c:pt idx="0">
                  <c:v>Ministrado Capitulo 2000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Metas'!$A$321</c:f>
              <c:strCache>
                <c:ptCount val="1"/>
                <c:pt idx="0">
                  <c:v>Ejercido Capitulo 2000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Metas'!$F$321</c:f>
              <c:numCache>
                <c:formatCode>[$$-80A]#,##0.00</c:formatCode>
                <c:ptCount val="1"/>
                <c:pt idx="0">
                  <c:v>54768.36</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248640608"/>
        <c:axId val="248641168"/>
      </c:barChart>
      <c:catAx>
        <c:axId val="24864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1168"/>
        <c:crosses val="autoZero"/>
        <c:auto val="1"/>
        <c:lblAlgn val="ctr"/>
        <c:lblOffset val="100"/>
        <c:noMultiLvlLbl val="0"/>
      </c:catAx>
      <c:valAx>
        <c:axId val="248641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Metas'!$A$327</c:f>
              <c:strCache>
                <c:ptCount val="1"/>
                <c:pt idx="0">
                  <c:v>Ministrado Capitulo 3000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Metas'!$A$327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Metas'!$A$328</c:f>
              <c:strCache>
                <c:ptCount val="1"/>
                <c:pt idx="0">
                  <c:v>Ejercido Capitulo 3000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Metas'!$F$328</c:f>
              <c:numCache>
                <c:formatCode>[$$-80A]#,##0.00</c:formatCode>
                <c:ptCount val="1"/>
                <c:pt idx="0">
                  <c:v>1860740.06</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248644528"/>
        <c:axId val="248645088"/>
      </c:barChart>
      <c:catAx>
        <c:axId val="24864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5088"/>
        <c:crosses val="autoZero"/>
        <c:auto val="1"/>
        <c:lblAlgn val="ctr"/>
        <c:lblOffset val="100"/>
        <c:noMultiLvlLbl val="0"/>
      </c:catAx>
      <c:valAx>
        <c:axId val="248645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4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Metas'!$A$334</c:f>
              <c:strCache>
                <c:ptCount val="1"/>
                <c:pt idx="0">
                  <c:v>Ministrado Capitulo 4000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Metas'!$A$334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Metas'!$A$335</c:f>
              <c:strCache>
                <c:ptCount val="1"/>
                <c:pt idx="0">
                  <c:v>Ejercido Capitulo 4000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Metas'!$F$335</c:f>
              <c:numCache>
                <c:formatCode>[$$-80A]#,##0.00</c:formatCode>
                <c:ptCount val="1"/>
                <c:pt idx="0">
                  <c:v>49026.400000000001</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248648448"/>
        <c:axId val="248649008"/>
      </c:barChart>
      <c:catAx>
        <c:axId val="24864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9008"/>
        <c:crosses val="autoZero"/>
        <c:auto val="1"/>
        <c:lblAlgn val="ctr"/>
        <c:lblOffset val="100"/>
        <c:noMultiLvlLbl val="0"/>
      </c:catAx>
      <c:valAx>
        <c:axId val="248649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864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2150-4C5F-B353-05001CFD5C8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2150-4C5F-B353-05001CFD5C8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2150-4C5F-B353-05001CFD5C8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2150-4C5F-B353-05001CFD5C8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50-4C5F-B353-05001CFD5C8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50-4C5F-B353-05001CFD5C8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150-4C5F-B353-05001CFD5C8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50-4C5F-B353-05001CFD5C8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Convenios'!$G$130:$G$133</c:f>
              <c:strCache>
                <c:ptCount val="4"/>
                <c:pt idx="0">
                  <c:v>Alfa </c:v>
                </c:pt>
                <c:pt idx="1">
                  <c:v>Inicial</c:v>
                </c:pt>
                <c:pt idx="2">
                  <c:v>Intermedio</c:v>
                </c:pt>
                <c:pt idx="3">
                  <c:v>Avanzado</c:v>
                </c:pt>
              </c:strCache>
            </c:strRef>
          </c:cat>
          <c:val>
            <c:numRef>
              <c:f>'7.- Convenios'!$J$130:$J$133</c:f>
              <c:numCache>
                <c:formatCode>0%</c:formatCode>
                <c:ptCount val="4"/>
                <c:pt idx="0">
                  <c:v>1.0427528675703858E-2</c:v>
                </c:pt>
                <c:pt idx="1">
                  <c:v>2.6016260162601626E-2</c:v>
                </c:pt>
                <c:pt idx="2">
                  <c:v>2.197802197802198E-2</c:v>
                </c:pt>
                <c:pt idx="3">
                  <c:v>1.9707859958265708E-2</c:v>
                </c:pt>
              </c:numCache>
            </c:numRef>
          </c:val>
          <c:extLst xmlns:c16r2="http://schemas.microsoft.com/office/drawing/2015/06/chart">
            <c:ext xmlns:c16="http://schemas.microsoft.com/office/drawing/2014/chart" uri="{C3380CC4-5D6E-409C-BE32-E72D297353CC}">
              <c16:uniqueId val="{00000000-2150-4C5F-B353-05001CFD5C8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3B5-4E7A-908E-039710E82F4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3B5-4E7A-908E-039710E82F4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33B5-4E7A-908E-039710E82F4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3B5-4E7A-908E-039710E82F4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B5-4E7A-908E-039710E82F4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3B5-4E7A-908E-039710E82F4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3B5-4E7A-908E-039710E82F4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3B5-4E7A-908E-039710E82F4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Convenios'!$G$145:$G$148</c:f>
              <c:strCache>
                <c:ptCount val="4"/>
                <c:pt idx="0">
                  <c:v>Alfa </c:v>
                </c:pt>
                <c:pt idx="1">
                  <c:v>Inicial</c:v>
                </c:pt>
                <c:pt idx="2">
                  <c:v>Intermedio</c:v>
                </c:pt>
                <c:pt idx="3">
                  <c:v>Avanzado</c:v>
                </c:pt>
              </c:strCache>
            </c:strRef>
          </c:cat>
          <c:val>
            <c:numRef>
              <c:f>'7.- Convenios'!$J$145:$J$148</c:f>
              <c:numCache>
                <c:formatCode>0%</c:formatCode>
                <c:ptCount val="4"/>
                <c:pt idx="0">
                  <c:v>0</c:v>
                </c:pt>
                <c:pt idx="1">
                  <c:v>0</c:v>
                </c:pt>
                <c:pt idx="2">
                  <c:v>7.6923076923076927E-2</c:v>
                </c:pt>
                <c:pt idx="3">
                  <c:v>5.7692307692307696E-2</c:v>
                </c:pt>
              </c:numCache>
            </c:numRef>
          </c:val>
          <c:extLst xmlns:c16r2="http://schemas.microsoft.com/office/drawing/2015/06/chart">
            <c:ext xmlns:c16="http://schemas.microsoft.com/office/drawing/2014/chart" uri="{C3380CC4-5D6E-409C-BE32-E72D297353CC}">
              <c16:uniqueId val="{00000008-33B5-4E7A-908E-039710E82F4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F2-409C-8DC6-6E27D47922D7}"/>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F2-409C-8DC6-6E27D47922D7}"/>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F2-409C-8DC6-6E27D47922D7}"/>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F2-409C-8DC6-6E27D47922D7}"/>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F2-409C-8DC6-6E27D47922D7}"/>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F2-409C-8DC6-6E27D47922D7}"/>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F2-409C-8DC6-6E27D47922D7}"/>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F2-409C-8DC6-6E27D47922D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Convenios'!$G$160:$G$163</c:f>
              <c:strCache>
                <c:ptCount val="4"/>
                <c:pt idx="0">
                  <c:v>Alfa </c:v>
                </c:pt>
                <c:pt idx="1">
                  <c:v>Inicial</c:v>
                </c:pt>
                <c:pt idx="2">
                  <c:v>Intermedio</c:v>
                </c:pt>
                <c:pt idx="3">
                  <c:v>Avanzado</c:v>
                </c:pt>
              </c:strCache>
            </c:strRef>
          </c:cat>
          <c:val>
            <c:numRef>
              <c:f>'7.- Convenios'!$J$160:$J$163</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4AF2-409C-8DC6-6E27D47922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Metas'!$C$16:$C$23</c:f>
              <c:numCache>
                <c:formatCode>#,##0</c:formatCode>
                <c:ptCount val="8"/>
                <c:pt idx="0">
                  <c:v>3200</c:v>
                </c:pt>
                <c:pt idx="1">
                  <c:v>2000</c:v>
                </c:pt>
                <c:pt idx="2">
                  <c:v>4662</c:v>
                </c:pt>
                <c:pt idx="3">
                  <c:v>2914</c:v>
                </c:pt>
                <c:pt idx="4">
                  <c:v>4666</c:v>
                </c:pt>
                <c:pt idx="5">
                  <c:v>2916</c:v>
                </c:pt>
                <c:pt idx="6">
                  <c:v>6893</c:v>
                </c:pt>
                <c:pt idx="7">
                  <c:v>4308</c:v>
                </c:pt>
              </c:numCache>
            </c:numRef>
          </c:val>
          <c:extLst xmlns:c16r2="http://schemas.microsoft.com/office/drawing/2015/06/chart">
            <c:ext xmlns:c16="http://schemas.microsoft.com/office/drawing/2014/chart" uri="{C3380CC4-5D6E-409C-BE32-E72D297353CC}">
              <c16:uniqueId val="{00000005-7607-463A-A236-5B0AD3111873}"/>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Metas'!$H$16:$H$23</c:f>
              <c:numCache>
                <c:formatCode>0%</c:formatCode>
                <c:ptCount val="8"/>
                <c:pt idx="0">
                  <c:v>0</c:v>
                </c:pt>
                <c:pt idx="1">
                  <c:v>1.15E-2</c:v>
                </c:pt>
                <c:pt idx="2">
                  <c:v>0</c:v>
                </c:pt>
                <c:pt idx="3">
                  <c:v>6.2800274536719283E-2</c:v>
                </c:pt>
                <c:pt idx="4">
                  <c:v>0</c:v>
                </c:pt>
                <c:pt idx="5">
                  <c:v>4.7325102880658436E-2</c:v>
                </c:pt>
                <c:pt idx="6">
                  <c:v>0</c:v>
                </c:pt>
                <c:pt idx="7">
                  <c:v>6.778087279480037E-2</c:v>
                </c:pt>
              </c:numCache>
            </c:numRef>
          </c:val>
          <c:extLst xmlns:c16r2="http://schemas.microsoft.com/office/drawing/2015/06/chart">
            <c:ext xmlns:c16="http://schemas.microsoft.com/office/drawing/2014/chart" uri="{C3380CC4-5D6E-409C-BE32-E72D297353CC}">
              <c16:uniqueId val="{00000000-5656-463D-BF0C-E009DA128E2B}"/>
            </c:ext>
          </c:extLst>
        </c:ser>
        <c:dLbls>
          <c:showLegendKey val="0"/>
          <c:showVal val="0"/>
          <c:showCatName val="0"/>
          <c:showSerName val="0"/>
          <c:showPercent val="0"/>
          <c:showBubbleSize val="0"/>
        </c:dLbls>
        <c:gapWidth val="219"/>
        <c:overlap val="-27"/>
        <c:axId val="433800688"/>
        <c:axId val="433801248"/>
      </c:barChart>
      <c:catAx>
        <c:axId val="43380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3801248"/>
        <c:crosses val="autoZero"/>
        <c:auto val="1"/>
        <c:lblAlgn val="ctr"/>
        <c:lblOffset val="100"/>
        <c:noMultiLvlLbl val="0"/>
      </c:catAx>
      <c:valAx>
        <c:axId val="433801248"/>
        <c:scaling>
          <c:orientation val="minMax"/>
        </c:scaling>
        <c:delete val="1"/>
        <c:axPos val="l"/>
        <c:numFmt formatCode="#,##0" sourceLinked="1"/>
        <c:majorTickMark val="none"/>
        <c:minorTickMark val="none"/>
        <c:tickLblPos val="nextTo"/>
        <c:crossAx val="433800688"/>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Formación</a:t>
            </a:r>
          </a:p>
        </c:rich>
      </c:tx>
      <c:layout>
        <c:manualLayout>
          <c:xMode val="edge"/>
          <c:yMode val="edge"/>
          <c:x val="0.44619815410598307"/>
          <c:y val="2.15385958445690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Metas'!$C$77:$C$82</c:f>
              <c:numCache>
                <c:formatCode>#,##0</c:formatCode>
                <c:ptCount val="6"/>
                <c:pt idx="0">
                  <c:v>17384</c:v>
                </c:pt>
                <c:pt idx="1">
                  <c:v>1186</c:v>
                </c:pt>
                <c:pt idx="2">
                  <c:v>0</c:v>
                </c:pt>
                <c:pt idx="3">
                  <c:v>0</c:v>
                </c:pt>
                <c:pt idx="4">
                  <c:v>700</c:v>
                </c:pt>
                <c:pt idx="5">
                  <c:v>280</c:v>
                </c:pt>
              </c:numCache>
            </c:numRef>
          </c:val>
          <c:extLst xmlns:c16r2="http://schemas.microsoft.com/office/drawing/2015/06/chart">
            <c:ext xmlns:c16="http://schemas.microsoft.com/office/drawing/2014/chart" uri="{C3380CC4-5D6E-409C-BE32-E72D297353CC}">
              <c16:uniqueId val="{00000000-712F-475F-8100-5281611175B6}"/>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Metas'!$H$77:$H$82</c:f>
              <c:numCache>
                <c:formatCode>0%</c:formatCode>
                <c:ptCount val="6"/>
                <c:pt idx="0">
                  <c:v>0</c:v>
                </c:pt>
                <c:pt idx="1">
                  <c:v>5.0590219224283303E-3</c:v>
                </c:pt>
                <c:pt idx="2">
                  <c:v>0</c:v>
                </c:pt>
                <c:pt idx="3">
                  <c:v>0</c:v>
                </c:pt>
                <c:pt idx="4">
                  <c:v>0</c:v>
                </c:pt>
                <c:pt idx="5">
                  <c:v>0.18214285714285713</c:v>
                </c:pt>
              </c:numCache>
            </c:numRef>
          </c:val>
          <c:extLst xmlns:c16r2="http://schemas.microsoft.com/office/drawing/2015/06/chart">
            <c:ext xmlns:c16="http://schemas.microsoft.com/office/drawing/2014/chart" uri="{C3380CC4-5D6E-409C-BE32-E72D297353CC}">
              <c16:uniqueId val="{00000001-712F-475F-8100-5281611175B6}"/>
            </c:ext>
          </c:extLst>
        </c:ser>
        <c:dLbls>
          <c:showLegendKey val="0"/>
          <c:showVal val="0"/>
          <c:showCatName val="0"/>
          <c:showSerName val="0"/>
          <c:showPercent val="0"/>
          <c:showBubbleSize val="0"/>
        </c:dLbls>
        <c:gapWidth val="219"/>
        <c:overlap val="-27"/>
        <c:axId val="247601728"/>
        <c:axId val="247602288"/>
      </c:barChart>
      <c:catAx>
        <c:axId val="24760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47602288"/>
        <c:crosses val="autoZero"/>
        <c:auto val="1"/>
        <c:lblAlgn val="ctr"/>
        <c:lblOffset val="100"/>
        <c:noMultiLvlLbl val="0"/>
      </c:catAx>
      <c:valAx>
        <c:axId val="247602288"/>
        <c:scaling>
          <c:orientation val="minMax"/>
        </c:scaling>
        <c:delete val="1"/>
        <c:axPos val="l"/>
        <c:numFmt formatCode="#,##0" sourceLinked="1"/>
        <c:majorTickMark val="none"/>
        <c:minorTickMark val="none"/>
        <c:tickLblPos val="nextTo"/>
        <c:crossAx val="247601728"/>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Alfabetización</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Metas'!$C$104:$C$109</c:f>
              <c:numCache>
                <c:formatCode>#,##0</c:formatCode>
                <c:ptCount val="6"/>
                <c:pt idx="0">
                  <c:v>0</c:v>
                </c:pt>
                <c:pt idx="1">
                  <c:v>1</c:v>
                </c:pt>
                <c:pt idx="2">
                  <c:v>16</c:v>
                </c:pt>
                <c:pt idx="3">
                  <c:v>0</c:v>
                </c:pt>
                <c:pt idx="4">
                  <c:v>0</c:v>
                </c:pt>
                <c:pt idx="5">
                  <c:v>0</c:v>
                </c:pt>
              </c:numCache>
            </c:numRef>
          </c:val>
          <c:extLst xmlns:c16r2="http://schemas.microsoft.com/office/drawing/2015/06/chart">
            <c:ext xmlns:c16="http://schemas.microsoft.com/office/drawing/2014/chart" uri="{C3380CC4-5D6E-409C-BE32-E72D297353CC}">
              <c16:uniqueId val="{00000000-A7C6-4369-987D-854D4107319B}"/>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Metas'!$H$104:$H$109</c:f>
              <c:numCache>
                <c:formatCode>#,##0</c:formatCode>
                <c:ptCount val="6"/>
                <c:pt idx="0">
                  <c:v>0</c:v>
                </c:pt>
                <c:pt idx="1">
                  <c:v>1</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1-A7C6-4369-987D-854D4107319B}"/>
            </c:ext>
          </c:extLst>
        </c:ser>
        <c:dLbls>
          <c:showLegendKey val="0"/>
          <c:showVal val="0"/>
          <c:showCatName val="0"/>
          <c:showSerName val="0"/>
          <c:showPercent val="0"/>
          <c:showBubbleSize val="0"/>
        </c:dLbls>
        <c:gapWidth val="219"/>
        <c:overlap val="-27"/>
        <c:axId val="247605648"/>
        <c:axId val="247606208"/>
      </c:barChart>
      <c:catAx>
        <c:axId val="24760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47606208"/>
        <c:crosses val="autoZero"/>
        <c:auto val="1"/>
        <c:lblAlgn val="ctr"/>
        <c:lblOffset val="100"/>
        <c:noMultiLvlLbl val="0"/>
      </c:catAx>
      <c:valAx>
        <c:axId val="247606208"/>
        <c:scaling>
          <c:orientation val="minMax"/>
        </c:scaling>
        <c:delete val="1"/>
        <c:axPos val="l"/>
        <c:numFmt formatCode="#,##0" sourceLinked="1"/>
        <c:majorTickMark val="none"/>
        <c:minorTickMark val="none"/>
        <c:tickLblPos val="nextTo"/>
        <c:crossAx val="247605648"/>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Inicial</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Metas'!$C$110:$C$115</c:f>
              <c:numCache>
                <c:formatCode>#,##0</c:formatCode>
                <c:ptCount val="6"/>
                <c:pt idx="0">
                  <c:v>0</c:v>
                </c:pt>
                <c:pt idx="1">
                  <c:v>0</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9D5F-4F94-BC9D-4F9A7B9A2662}"/>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Metas'!$H$110:$H$115</c:f>
              <c:numCache>
                <c:formatCode>#,##0</c:formatCode>
                <c:ptCount val="6"/>
                <c:pt idx="0">
                  <c:v>0</c:v>
                </c:pt>
                <c:pt idx="1">
                  <c:v>0</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1-9D5F-4F94-BC9D-4F9A7B9A2662}"/>
            </c:ext>
          </c:extLst>
        </c:ser>
        <c:dLbls>
          <c:showLegendKey val="0"/>
          <c:showVal val="0"/>
          <c:showCatName val="0"/>
          <c:showSerName val="0"/>
          <c:showPercent val="0"/>
          <c:showBubbleSize val="0"/>
        </c:dLbls>
        <c:gapWidth val="219"/>
        <c:overlap val="-27"/>
        <c:axId val="199390192"/>
        <c:axId val="199390752"/>
      </c:barChart>
      <c:catAx>
        <c:axId val="19939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9390752"/>
        <c:crosses val="autoZero"/>
        <c:auto val="1"/>
        <c:lblAlgn val="ctr"/>
        <c:lblOffset val="100"/>
        <c:noMultiLvlLbl val="0"/>
      </c:catAx>
      <c:valAx>
        <c:axId val="199390752"/>
        <c:scaling>
          <c:orientation val="minMax"/>
        </c:scaling>
        <c:delete val="1"/>
        <c:axPos val="l"/>
        <c:numFmt formatCode="#,##0" sourceLinked="1"/>
        <c:majorTickMark val="none"/>
        <c:minorTickMark val="none"/>
        <c:tickLblPos val="nextTo"/>
        <c:crossAx val="199390192"/>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title pos="t" align="ctr" overlay="0">
      <cx:tx>
        <cx:rich>
          <a:bodyPr spcFirstLastPara="1" vertOverflow="ellipsis" wrap="square" lIns="0" tIns="0" rIns="0" bIns="0" anchor="ctr" anchorCtr="1"/>
          <a:lstStyle/>
          <a:p>
            <a:pPr algn="ctr">
              <a:defRPr/>
            </a:pPr>
            <a:r>
              <a:rPr lang="es-MX" b="1"/>
              <a:t>Cantitad de módulos</a:t>
            </a:r>
          </a:p>
        </cx:rich>
      </cx:tx>
    </cx:title>
    <cx:plotArea>
      <cx:plotAreaRegion>
        <cx:series layoutId="waterfall" uniqueId="{F60DFE20-C55A-4AE0-B578-467CD96733C0}">
          <cx:dataId val="0"/>
          <cx:layoutPr>
            <cx:subtotals/>
          </cx:layoutPr>
        </cx:series>
      </cx:plotAreaRegion>
      <cx:axis id="0">
        <cx:catScaling gapWidth="0.5"/>
        <cx:tickLabels/>
      </cx:axis>
      <cx:axis id="1">
        <cx:valScaling/>
        <cx:majorGridlines/>
        <cx:tickLabels/>
      </cx:axis>
    </cx:plotArea>
    <cx:legend pos="t"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40.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26" Type="http://schemas.openxmlformats.org/officeDocument/2006/relationships/chart" Target="../charts/chart28.xml"/><Relationship Id="rId3" Type="http://schemas.openxmlformats.org/officeDocument/2006/relationships/image" Target="../media/image8.png"/><Relationship Id="rId21" Type="http://schemas.microsoft.com/office/2014/relationships/chartEx" Target="../charts/chartEx1.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7.xml"/><Relationship Id="rId2" Type="http://schemas.openxmlformats.org/officeDocument/2006/relationships/image" Target="../media/image12.png"/><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6.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6.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5.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hyperlink" Target="#OSC!A1"/><Relationship Id="rId3" Type="http://schemas.openxmlformats.org/officeDocument/2006/relationships/hyperlink" Target="#'Otros Proyectos'!A1"/><Relationship Id="rId7" Type="http://schemas.openxmlformats.org/officeDocument/2006/relationships/hyperlink" Target="#CONEVyT!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Formaci&#243;n I. DE F.'!A1"/><Relationship Id="rId11" Type="http://schemas.openxmlformats.org/officeDocument/2006/relationships/image" Target="../media/image9.png"/><Relationship Id="rId5" Type="http://schemas.openxmlformats.org/officeDocument/2006/relationships/hyperlink" Target="#'Buen Juez'!A1"/><Relationship Id="rId10" Type="http://schemas.openxmlformats.org/officeDocument/2006/relationships/image" Target="../media/image8.png"/><Relationship Id="rId4" Type="http://schemas.openxmlformats.org/officeDocument/2006/relationships/hyperlink" Target="#'CIAC '!A1"/><Relationship Id="rId9" Type="http://schemas.openxmlformats.org/officeDocument/2006/relationships/hyperlink" Target="#'MEVyT Modulos '!A1"/></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chart" Target="../charts/chart1.xml"/><Relationship Id="rId4"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79664</xdr:colOff>
      <xdr:row>9</xdr:row>
      <xdr:rowOff>5092</xdr:rowOff>
    </xdr:from>
    <xdr:to>
      <xdr:col>4</xdr:col>
      <xdr:colOff>103908</xdr:colOff>
      <xdr:row>25</xdr:row>
      <xdr:rowOff>155864</xdr:rowOff>
    </xdr:to>
    <xdr:pic>
      <xdr:nvPicPr>
        <xdr:cNvPr id="11" name="10 Imagen" descr="C:\Users\eosorio\Pictures\BOLETIN-054-TRANSCANADA-IHEA-TULA-4-1.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64" y="1858137"/>
          <a:ext cx="3920835" cy="4030045"/>
        </a:xfrm>
        <a:prstGeom prst="rect">
          <a:avLst/>
        </a:prstGeom>
        <a:noFill/>
        <a:ln>
          <a:noFill/>
        </a:ln>
      </xdr:spPr>
    </xdr:pic>
    <xdr:clientData/>
  </xdr:twoCellAnchor>
  <xdr:twoCellAnchor editAs="oneCell">
    <xdr:from>
      <xdr:col>3</xdr:col>
      <xdr:colOff>381001</xdr:colOff>
      <xdr:row>23</xdr:row>
      <xdr:rowOff>35047</xdr:rowOff>
    </xdr:from>
    <xdr:to>
      <xdr:col>9</xdr:col>
      <xdr:colOff>708012</xdr:colOff>
      <xdr:row>42</xdr:row>
      <xdr:rowOff>0</xdr:rowOff>
    </xdr:to>
    <xdr:pic>
      <xdr:nvPicPr>
        <xdr:cNvPr id="16" name="15 Imagen" descr="C:\Users\eosorio\Pictures\JOI1-051215.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956" y="5282456"/>
          <a:ext cx="5072192" cy="4363771"/>
        </a:xfrm>
        <a:prstGeom prst="rect">
          <a:avLst/>
        </a:prstGeom>
        <a:noFill/>
        <a:ln>
          <a:noFill/>
        </a:ln>
      </xdr:spPr>
    </xdr:pic>
    <xdr:clientData/>
  </xdr:twoCellAnchor>
  <xdr:twoCellAnchor editAs="oneCell">
    <xdr:from>
      <xdr:col>3</xdr:col>
      <xdr:colOff>168089</xdr:colOff>
      <xdr:row>35</xdr:row>
      <xdr:rowOff>123264</xdr:rowOff>
    </xdr:from>
    <xdr:to>
      <xdr:col>6</xdr:col>
      <xdr:colOff>190502</xdr:colOff>
      <xdr:row>47</xdr:row>
      <xdr:rowOff>64383</xdr:rowOff>
    </xdr:to>
    <xdr:pic>
      <xdr:nvPicPr>
        <xdr:cNvPr id="25" name="24 Imagen" descr="Resultado de imagen para fotos ine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118" y="7956176"/>
          <a:ext cx="2398060" cy="2765001"/>
        </a:xfrm>
        <a:prstGeom prst="rect">
          <a:avLst/>
        </a:prstGeom>
        <a:noFill/>
        <a:ln>
          <a:noFill/>
        </a:ln>
      </xdr:spPr>
    </xdr:pic>
    <xdr:clientData/>
  </xdr:twoCellAnchor>
  <xdr:twoCellAnchor editAs="oneCell">
    <xdr:from>
      <xdr:col>0</xdr:col>
      <xdr:colOff>0</xdr:colOff>
      <xdr:row>25</xdr:row>
      <xdr:rowOff>145677</xdr:rowOff>
    </xdr:from>
    <xdr:to>
      <xdr:col>3</xdr:col>
      <xdr:colOff>400355</xdr:colOff>
      <xdr:row>40</xdr:row>
      <xdr:rowOff>86591</xdr:rowOff>
    </xdr:to>
    <xdr:pic>
      <xdr:nvPicPr>
        <xdr:cNvPr id="23" name="22 Imagen" descr="INEA, 37 aÃ±os de historias que, con educaciÃ³n, cambiaron vidas 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77995"/>
          <a:ext cx="3500310" cy="3421869"/>
        </a:xfrm>
        <a:prstGeom prst="rect">
          <a:avLst/>
        </a:prstGeom>
        <a:noFill/>
        <a:ln>
          <a:noFill/>
        </a:ln>
      </xdr:spPr>
    </xdr:pic>
    <xdr:clientData/>
  </xdr:twoCellAnchor>
  <xdr:twoCellAnchor editAs="oneCell">
    <xdr:from>
      <xdr:col>0</xdr:col>
      <xdr:colOff>77218</xdr:colOff>
      <xdr:row>40</xdr:row>
      <xdr:rowOff>89647</xdr:rowOff>
    </xdr:from>
    <xdr:to>
      <xdr:col>3</xdr:col>
      <xdr:colOff>526677</xdr:colOff>
      <xdr:row>54</xdr:row>
      <xdr:rowOff>52364</xdr:rowOff>
    </xdr:to>
    <xdr:pic>
      <xdr:nvPicPr>
        <xdr:cNvPr id="19" name="18 Imagen" descr="Resultado de imagen para fotos inea"/>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218" y="9099176"/>
          <a:ext cx="3553488" cy="3257247"/>
        </a:xfrm>
        <a:prstGeom prst="rect">
          <a:avLst/>
        </a:prstGeom>
        <a:noFill/>
        <a:ln>
          <a:noFill/>
        </a:ln>
      </xdr:spPr>
    </xdr:pic>
    <xdr:clientData/>
  </xdr:twoCellAnchor>
  <xdr:twoCellAnchor>
    <xdr:from>
      <xdr:col>0</xdr:col>
      <xdr:colOff>38100</xdr:colOff>
      <xdr:row>8</xdr:row>
      <xdr:rowOff>114300</xdr:rowOff>
    </xdr:from>
    <xdr:to>
      <xdr:col>10</xdr:col>
      <xdr:colOff>0</xdr:colOff>
      <xdr:row>9</xdr:row>
      <xdr:rowOff>19050</xdr:rowOff>
    </xdr:to>
    <xdr:sp macro="" textlink="">
      <xdr:nvSpPr>
        <xdr:cNvPr id="2" name="1 Rectángulo"/>
        <xdr:cNvSpPr/>
      </xdr:nvSpPr>
      <xdr:spPr>
        <a:xfrm>
          <a:off x="38100" y="1828800"/>
          <a:ext cx="7893627" cy="952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10</xdr:col>
      <xdr:colOff>222250</xdr:colOff>
      <xdr:row>3</xdr:row>
      <xdr:rowOff>0</xdr:rowOff>
    </xdr:from>
    <xdr:to>
      <xdr:col>16384</xdr:col>
      <xdr:colOff>758718</xdr:colOff>
      <xdr:row>5</xdr:row>
      <xdr:rowOff>39493</xdr:rowOff>
    </xdr:to>
    <xdr:pic>
      <xdr:nvPicPr>
        <xdr:cNvPr id="4" name="3 Imagen"/>
        <xdr:cNvPicPr>
          <a:picLocks noChangeAspect="1"/>
        </xdr:cNvPicPr>
      </xdr:nvPicPr>
      <xdr:blipFill>
        <a:blip xmlns:r="http://schemas.openxmlformats.org/officeDocument/2006/relationships" r:embed="rId6"/>
        <a:stretch>
          <a:fillRect/>
        </a:stretch>
      </xdr:blipFill>
      <xdr:spPr>
        <a:xfrm>
          <a:off x="7909560" y="433071"/>
          <a:ext cx="758718" cy="400364"/>
        </a:xfrm>
        <a:prstGeom prst="rect">
          <a:avLst/>
        </a:prstGeom>
      </xdr:spPr>
    </xdr:pic>
    <xdr:clientData/>
  </xdr:twoCellAnchor>
  <xdr:twoCellAnchor>
    <xdr:from>
      <xdr:col>0</xdr:col>
      <xdr:colOff>0</xdr:colOff>
      <xdr:row>10</xdr:row>
      <xdr:rowOff>158750</xdr:rowOff>
    </xdr:from>
    <xdr:to>
      <xdr:col>8</xdr:col>
      <xdr:colOff>47625</xdr:colOff>
      <xdr:row>12</xdr:row>
      <xdr:rowOff>158750</xdr:rowOff>
    </xdr:to>
    <xdr:sp macro="" textlink="">
      <xdr:nvSpPr>
        <xdr:cNvPr id="5" name="4 CuadroTexto"/>
        <xdr:cNvSpPr txBox="1"/>
      </xdr:nvSpPr>
      <xdr:spPr>
        <a:xfrm>
          <a:off x="0" y="1888490"/>
          <a:ext cx="6372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600" b="1">
            <a:solidFill>
              <a:schemeClr val="bg1"/>
            </a:solidFill>
            <a:latin typeface="Arial Black" panose="020B0A04020102020204" pitchFamily="34" charset="0"/>
            <a:cs typeface="Aharoni" panose="02010803020104030203" pitchFamily="2" charset="-79"/>
          </a:endParaRPr>
        </a:p>
      </xdr:txBody>
    </xdr:sp>
    <xdr:clientData/>
  </xdr:twoCellAnchor>
  <xdr:twoCellAnchor>
    <xdr:from>
      <xdr:col>0</xdr:col>
      <xdr:colOff>0</xdr:colOff>
      <xdr:row>54</xdr:row>
      <xdr:rowOff>57150</xdr:rowOff>
    </xdr:from>
    <xdr:to>
      <xdr:col>1</xdr:col>
      <xdr:colOff>723900</xdr:colOff>
      <xdr:row>55</xdr:row>
      <xdr:rowOff>0</xdr:rowOff>
    </xdr:to>
    <xdr:sp macro="" textlink="">
      <xdr:nvSpPr>
        <xdr:cNvPr id="8" name="7 Rectángulo"/>
        <xdr:cNvSpPr/>
      </xdr:nvSpPr>
      <xdr:spPr>
        <a:xfrm>
          <a:off x="0" y="10168890"/>
          <a:ext cx="1516380" cy="1333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361950</xdr:colOff>
      <xdr:row>31</xdr:row>
      <xdr:rowOff>152400</xdr:rowOff>
    </xdr:from>
    <xdr:to>
      <xdr:col>10</xdr:col>
      <xdr:colOff>0</xdr:colOff>
      <xdr:row>55</xdr:row>
      <xdr:rowOff>0</xdr:rowOff>
    </xdr:to>
    <xdr:sp macro="" textlink="">
      <xdr:nvSpPr>
        <xdr:cNvPr id="9" name="8 Triángulo rectángulo"/>
        <xdr:cNvSpPr/>
      </xdr:nvSpPr>
      <xdr:spPr>
        <a:xfrm flipH="1">
          <a:off x="1154430" y="5882640"/>
          <a:ext cx="6755130" cy="4419600"/>
        </a:xfrm>
        <a:prstGeom prst="rtTriangle">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200">
              <a:latin typeface="Arial Black" panose="020B0A04020102020204" pitchFamily="34" charset="0"/>
            </a:rPr>
            <a:t>1er.</a:t>
          </a:r>
          <a:r>
            <a:rPr lang="es-MX" sz="2200" baseline="0">
              <a:latin typeface="Arial Black" panose="020B0A04020102020204" pitchFamily="34" charset="0"/>
            </a:rPr>
            <a:t> INFORME DE AUTOEVALUACIÓN TRIMESTRAL 2019</a:t>
          </a:r>
          <a:endParaRPr lang="es-MX" sz="2200">
            <a:latin typeface="Arial Black" panose="020B0A04020102020204" pitchFamily="34" charset="0"/>
          </a:endParaRPr>
        </a:p>
      </xdr:txBody>
    </xdr:sp>
    <xdr:clientData/>
  </xdr:twoCellAnchor>
  <xdr:twoCellAnchor>
    <xdr:from>
      <xdr:col>0</xdr:col>
      <xdr:colOff>0</xdr:colOff>
      <xdr:row>8</xdr:row>
      <xdr:rowOff>114301</xdr:rowOff>
    </xdr:from>
    <xdr:to>
      <xdr:col>0</xdr:col>
      <xdr:colOff>114302</xdr:colOff>
      <xdr:row>55</xdr:row>
      <xdr:rowOff>0</xdr:rowOff>
    </xdr:to>
    <xdr:sp macro="" textlink="">
      <xdr:nvSpPr>
        <xdr:cNvPr id="10" name="9 Rectángulo"/>
        <xdr:cNvSpPr/>
      </xdr:nvSpPr>
      <xdr:spPr>
        <a:xfrm rot="-5400000">
          <a:off x="-4362449" y="5825490"/>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682334</xdr:colOff>
      <xdr:row>8</xdr:row>
      <xdr:rowOff>114301</xdr:rowOff>
    </xdr:from>
    <xdr:to>
      <xdr:col>10</xdr:col>
      <xdr:colOff>0</xdr:colOff>
      <xdr:row>55</xdr:row>
      <xdr:rowOff>0</xdr:rowOff>
    </xdr:to>
    <xdr:sp macro="" textlink="">
      <xdr:nvSpPr>
        <xdr:cNvPr id="15" name="9 Rectángulo"/>
        <xdr:cNvSpPr/>
      </xdr:nvSpPr>
      <xdr:spPr>
        <a:xfrm rot="-5400000">
          <a:off x="3454976" y="5862205"/>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4</xdr:col>
      <xdr:colOff>78239</xdr:colOff>
      <xdr:row>8</xdr:row>
      <xdr:rowOff>159653</xdr:rowOff>
    </xdr:from>
    <xdr:to>
      <xdr:col>9</xdr:col>
      <xdr:colOff>687840</xdr:colOff>
      <xdr:row>23</xdr:row>
      <xdr:rowOff>42583</xdr:rowOff>
    </xdr:to>
    <xdr:pic>
      <xdr:nvPicPr>
        <xdr:cNvPr id="18" name="17 Imagen" descr="Imagen relacionada"/>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59957" y="1755371"/>
          <a:ext cx="4536142" cy="3379165"/>
        </a:xfrm>
        <a:prstGeom prst="rect">
          <a:avLst/>
        </a:prstGeom>
        <a:noFill/>
        <a:ln>
          <a:noFill/>
        </a:ln>
      </xdr:spPr>
    </xdr:pic>
    <xdr:clientData/>
  </xdr:twoCellAnchor>
  <xdr:twoCellAnchor editAs="oneCell">
    <xdr:from>
      <xdr:col>8</xdr:col>
      <xdr:colOff>22412</xdr:colOff>
      <xdr:row>2</xdr:row>
      <xdr:rowOff>102805</xdr:rowOff>
    </xdr:from>
    <xdr:to>
      <xdr:col>10</xdr:col>
      <xdr:colOff>0</xdr:colOff>
      <xdr:row>5</xdr:row>
      <xdr:rowOff>72189</xdr:rowOff>
    </xdr:to>
    <xdr:pic>
      <xdr:nvPicPr>
        <xdr:cNvPr id="20" name="Imagen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80412" y="461393"/>
          <a:ext cx="1562494" cy="55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44823</xdr:colOff>
      <xdr:row>2</xdr:row>
      <xdr:rowOff>16946</xdr:rowOff>
    </xdr:from>
    <xdr:to>
      <xdr:col>1</xdr:col>
      <xdr:colOff>907676</xdr:colOff>
      <xdr:row>5</xdr:row>
      <xdr:rowOff>69205</xdr:rowOff>
    </xdr:to>
    <xdr:pic>
      <xdr:nvPicPr>
        <xdr:cNvPr id="22" name="Imagen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823" y="375534"/>
          <a:ext cx="1658471" cy="63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172570</xdr:colOff>
      <xdr:row>130</xdr:row>
      <xdr:rowOff>168088</xdr:rowOff>
    </xdr:from>
    <xdr:to>
      <xdr:col>2</xdr:col>
      <xdr:colOff>1143000</xdr:colOff>
      <xdr:row>131</xdr:row>
      <xdr:rowOff>78440</xdr:rowOff>
    </xdr:to>
    <xdr:sp macro="" textlink="">
      <xdr:nvSpPr>
        <xdr:cNvPr id="24" name="Flecha derecha 23"/>
        <xdr:cNvSpPr/>
      </xdr:nvSpPr>
      <xdr:spPr>
        <a:xfrm>
          <a:off x="3231776" y="281827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156882</xdr:colOff>
      <xdr:row>126</xdr:row>
      <xdr:rowOff>163605</xdr:rowOff>
    </xdr:from>
    <xdr:to>
      <xdr:col>13</xdr:col>
      <xdr:colOff>705972</xdr:colOff>
      <xdr:row>134</xdr:row>
      <xdr:rowOff>22411</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156882</xdr:colOff>
      <xdr:row>141</xdr:row>
      <xdr:rowOff>163605</xdr:rowOff>
    </xdr:from>
    <xdr:to>
      <xdr:col>13</xdr:col>
      <xdr:colOff>705972</xdr:colOff>
      <xdr:row>149</xdr:row>
      <xdr:rowOff>22411</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103910</xdr:colOff>
      <xdr:row>156</xdr:row>
      <xdr:rowOff>155864</xdr:rowOff>
    </xdr:from>
    <xdr:to>
      <xdr:col>13</xdr:col>
      <xdr:colOff>653000</xdr:colOff>
      <xdr:row>164</xdr:row>
      <xdr:rowOff>14671</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179294</xdr:colOff>
      <xdr:row>134</xdr:row>
      <xdr:rowOff>107576</xdr:rowOff>
    </xdr:from>
    <xdr:to>
      <xdr:col>2</xdr:col>
      <xdr:colOff>1149724</xdr:colOff>
      <xdr:row>135</xdr:row>
      <xdr:rowOff>17928</xdr:rowOff>
    </xdr:to>
    <xdr:sp macro="" textlink="">
      <xdr:nvSpPr>
        <xdr:cNvPr id="11" name="Flecha derecha 10"/>
        <xdr:cNvSpPr/>
      </xdr:nvSpPr>
      <xdr:spPr>
        <a:xfrm>
          <a:off x="3238500" y="292876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212912</xdr:colOff>
      <xdr:row>145</xdr:row>
      <xdr:rowOff>168089</xdr:rowOff>
    </xdr:from>
    <xdr:to>
      <xdr:col>2</xdr:col>
      <xdr:colOff>1183342</xdr:colOff>
      <xdr:row>146</xdr:row>
      <xdr:rowOff>78441</xdr:rowOff>
    </xdr:to>
    <xdr:sp macro="" textlink="">
      <xdr:nvSpPr>
        <xdr:cNvPr id="12" name="Flecha derecha 11"/>
        <xdr:cNvSpPr/>
      </xdr:nvSpPr>
      <xdr:spPr>
        <a:xfrm>
          <a:off x="3272118" y="322617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219636</xdr:colOff>
      <xdr:row>149</xdr:row>
      <xdr:rowOff>107577</xdr:rowOff>
    </xdr:from>
    <xdr:to>
      <xdr:col>2</xdr:col>
      <xdr:colOff>1190066</xdr:colOff>
      <xdr:row>150</xdr:row>
      <xdr:rowOff>17929</xdr:rowOff>
    </xdr:to>
    <xdr:sp macro="" textlink="">
      <xdr:nvSpPr>
        <xdr:cNvPr id="13" name="Flecha derecha 12"/>
        <xdr:cNvSpPr/>
      </xdr:nvSpPr>
      <xdr:spPr>
        <a:xfrm>
          <a:off x="3278842" y="333666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190500</xdr:colOff>
      <xdr:row>160</xdr:row>
      <xdr:rowOff>208428</xdr:rowOff>
    </xdr:from>
    <xdr:to>
      <xdr:col>2</xdr:col>
      <xdr:colOff>1160930</xdr:colOff>
      <xdr:row>161</xdr:row>
      <xdr:rowOff>118780</xdr:rowOff>
    </xdr:to>
    <xdr:sp macro="" textlink="">
      <xdr:nvSpPr>
        <xdr:cNvPr id="14" name="Flecha derecha 13"/>
        <xdr:cNvSpPr/>
      </xdr:nvSpPr>
      <xdr:spPr>
        <a:xfrm>
          <a:off x="3249706" y="363810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197224</xdr:colOff>
      <xdr:row>164</xdr:row>
      <xdr:rowOff>147916</xdr:rowOff>
    </xdr:from>
    <xdr:to>
      <xdr:col>2</xdr:col>
      <xdr:colOff>1167654</xdr:colOff>
      <xdr:row>165</xdr:row>
      <xdr:rowOff>58268</xdr:rowOff>
    </xdr:to>
    <xdr:sp macro="" textlink="">
      <xdr:nvSpPr>
        <xdr:cNvPr id="16" name="Flecha derecha 15"/>
        <xdr:cNvSpPr/>
      </xdr:nvSpPr>
      <xdr:spPr>
        <a:xfrm>
          <a:off x="3256430" y="374859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11</xdr:col>
      <xdr:colOff>536547</xdr:colOff>
      <xdr:row>1</xdr:row>
      <xdr:rowOff>30116</xdr:rowOff>
    </xdr:from>
    <xdr:to>
      <xdr:col>13</xdr:col>
      <xdr:colOff>826970</xdr:colOff>
      <xdr:row>4</xdr:row>
      <xdr:rowOff>18897</xdr:rowOff>
    </xdr:to>
    <xdr:pic>
      <xdr:nvPicPr>
        <xdr:cNvPr id="15" name="Imagen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99985" y="256335"/>
          <a:ext cx="1838235" cy="5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125366</xdr:colOff>
      <xdr:row>1</xdr:row>
      <xdr:rowOff>14205</xdr:rowOff>
    </xdr:from>
    <xdr:to>
      <xdr:col>1</xdr:col>
      <xdr:colOff>2279672</xdr:colOff>
      <xdr:row>4</xdr:row>
      <xdr:rowOff>90623</xdr:rowOff>
    </xdr:to>
    <xdr:pic>
      <xdr:nvPicPr>
        <xdr:cNvPr id="17" name="Imagen 1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366" y="240424"/>
          <a:ext cx="2440056" cy="68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711994</xdr:colOff>
      <xdr:row>1</xdr:row>
      <xdr:rowOff>144635</xdr:rowOff>
    </xdr:from>
    <xdr:to>
      <xdr:col>9</xdr:col>
      <xdr:colOff>372821</xdr:colOff>
      <xdr:row>3</xdr:row>
      <xdr:rowOff>162951</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6" t="8546" r="7594" b="2627"/>
        <a:stretch/>
      </xdr:blipFill>
      <xdr:spPr bwMode="auto">
        <a:xfrm>
          <a:off x="6103144" y="239885"/>
          <a:ext cx="1337227" cy="44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xdr:row>
      <xdr:rowOff>180383</xdr:rowOff>
    </xdr:from>
    <xdr:to>
      <xdr:col>1</xdr:col>
      <xdr:colOff>383175</xdr:colOff>
      <xdr:row>4</xdr:row>
      <xdr:rowOff>14286</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75633"/>
          <a:ext cx="1535700" cy="44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103908</xdr:colOff>
      <xdr:row>1</xdr:row>
      <xdr:rowOff>84553</xdr:rowOff>
    </xdr:from>
    <xdr:to>
      <xdr:col>4</xdr:col>
      <xdr:colOff>2116179</xdr:colOff>
      <xdr:row>4</xdr:row>
      <xdr:rowOff>157379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8863" y="257735"/>
          <a:ext cx="2012271" cy="800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69273</xdr:colOff>
      <xdr:row>1</xdr:row>
      <xdr:rowOff>120279</xdr:rowOff>
    </xdr:from>
    <xdr:to>
      <xdr:col>1</xdr:col>
      <xdr:colOff>542976</xdr:colOff>
      <xdr:row>5</xdr:row>
      <xdr:rowOff>42819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73" y="293461"/>
          <a:ext cx="2673112" cy="892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449035</xdr:colOff>
      <xdr:row>0</xdr:row>
      <xdr:rowOff>230521</xdr:rowOff>
    </xdr:from>
    <xdr:to>
      <xdr:col>12</xdr:col>
      <xdr:colOff>760416</xdr:colOff>
      <xdr:row>4</xdr:row>
      <xdr:rowOff>139053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1214" y="230521"/>
          <a:ext cx="1998666" cy="79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108859</xdr:colOff>
      <xdr:row>1</xdr:row>
      <xdr:rowOff>54429</xdr:rowOff>
    </xdr:from>
    <xdr:to>
      <xdr:col>2</xdr:col>
      <xdr:colOff>164129</xdr:colOff>
      <xdr:row>4</xdr:row>
      <xdr:rowOff>136072</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859" y="285750"/>
          <a:ext cx="2028306"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487294</xdr:colOff>
      <xdr:row>23</xdr:row>
      <xdr:rowOff>106756</xdr:rowOff>
    </xdr:from>
    <xdr:to>
      <xdr:col>9</xdr:col>
      <xdr:colOff>247187</xdr:colOff>
      <xdr:row>38</xdr:row>
      <xdr:rowOff>127205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52065</xdr:rowOff>
    </xdr:from>
    <xdr:to>
      <xdr:col>1</xdr:col>
      <xdr:colOff>946866</xdr:colOff>
      <xdr:row>4</xdr:row>
      <xdr:rowOff>58370</xdr:rowOff>
    </xdr:to>
    <xdr:pic>
      <xdr:nvPicPr>
        <xdr:cNvPr id="5"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4727"/>
          <a:ext cx="2456022" cy="60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412545</xdr:colOff>
      <xdr:row>1</xdr:row>
      <xdr:rowOff>112981</xdr:rowOff>
    </xdr:from>
    <xdr:to>
      <xdr:col>10</xdr:col>
      <xdr:colOff>616846</xdr:colOff>
      <xdr:row>4</xdr:row>
      <xdr:rowOff>110589</xdr:rowOff>
    </xdr:to>
    <xdr:pic>
      <xdr:nvPicPr>
        <xdr:cNvPr id="6" name="Imagen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6733" y="335643"/>
          <a:ext cx="2101880" cy="5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440996</xdr:colOff>
      <xdr:row>82</xdr:row>
      <xdr:rowOff>114886</xdr:rowOff>
    </xdr:from>
    <xdr:to>
      <xdr:col>9</xdr:col>
      <xdr:colOff>171120</xdr:colOff>
      <xdr:row>96</xdr:row>
      <xdr:rowOff>218950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342712</xdr:colOff>
      <xdr:row>128</xdr:row>
      <xdr:rowOff>127218</xdr:rowOff>
    </xdr:from>
    <xdr:to>
      <xdr:col>3</xdr:col>
      <xdr:colOff>732844</xdr:colOff>
      <xdr:row>140</xdr:row>
      <xdr:rowOff>17866</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182094</xdr:colOff>
      <xdr:row>128</xdr:row>
      <xdr:rowOff>136557</xdr:rowOff>
    </xdr:from>
    <xdr:to>
      <xdr:col>10</xdr:col>
      <xdr:colOff>746123</xdr:colOff>
      <xdr:row>140</xdr:row>
      <xdr:rowOff>6643</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347516</xdr:colOff>
      <xdr:row>141</xdr:row>
      <xdr:rowOff>60941</xdr:rowOff>
    </xdr:from>
    <xdr:to>
      <xdr:col>3</xdr:col>
      <xdr:colOff>737648</xdr:colOff>
      <xdr:row>153</xdr:row>
      <xdr:rowOff>131396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182095</xdr:colOff>
      <xdr:row>141</xdr:row>
      <xdr:rowOff>49058</xdr:rowOff>
    </xdr:from>
    <xdr:to>
      <xdr:col>10</xdr:col>
      <xdr:colOff>746124</xdr:colOff>
      <xdr:row>153</xdr:row>
      <xdr:rowOff>105766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166379</xdr:colOff>
      <xdr:row>167</xdr:row>
      <xdr:rowOff>170873</xdr:rowOff>
    </xdr:from>
    <xdr:to>
      <xdr:col>11</xdr:col>
      <xdr:colOff>39379</xdr:colOff>
      <xdr:row>177</xdr:row>
      <xdr:rowOff>205468</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160812</xdr:colOff>
      <xdr:row>156</xdr:row>
      <xdr:rowOff>0</xdr:rowOff>
    </xdr:from>
    <xdr:to>
      <xdr:col>11</xdr:col>
      <xdr:colOff>33812</xdr:colOff>
      <xdr:row>165</xdr:row>
      <xdr:rowOff>220146</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200396</xdr:colOff>
      <xdr:row>220</xdr:row>
      <xdr:rowOff>144949</xdr:rowOff>
    </xdr:from>
    <xdr:to>
      <xdr:col>3</xdr:col>
      <xdr:colOff>777719</xdr:colOff>
      <xdr:row>232</xdr:row>
      <xdr:rowOff>190501</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507175</xdr:colOff>
      <xdr:row>184</xdr:row>
      <xdr:rowOff>197922</xdr:rowOff>
    </xdr:from>
    <xdr:to>
      <xdr:col>2</xdr:col>
      <xdr:colOff>900546</xdr:colOff>
      <xdr:row>194</xdr:row>
      <xdr:rowOff>83127</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608610</xdr:colOff>
      <xdr:row>185</xdr:row>
      <xdr:rowOff>1485</xdr:rowOff>
    </xdr:from>
    <xdr:to>
      <xdr:col>9</xdr:col>
      <xdr:colOff>643247</xdr:colOff>
      <xdr:row>194</xdr:row>
      <xdr:rowOff>41563</xdr:rowOff>
    </xdr:to>
    <xdr:sp macro="" textlink="">
      <xdr:nvSpPr>
        <xdr:cNvPr id="2" name="1 Rectángulo"/>
        <xdr:cNvSpPr>
          <a:spLocks noTextEdit="1"/>
        </xdr:cNvSpPr>
      </xdr:nvSpPr>
      <xdr:spPr>
        <a:xfrm>
          <a:off x="7619010" y="43864976"/>
          <a:ext cx="4343401" cy="1910442"/>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xdr:clientData/>
  </xdr:twoCellAnchor>
  <xdr:twoCellAnchor>
    <xdr:from>
      <xdr:col>6</xdr:col>
      <xdr:colOff>324098</xdr:colOff>
      <xdr:row>261</xdr:row>
      <xdr:rowOff>112816</xdr:rowOff>
    </xdr:from>
    <xdr:to>
      <xdr:col>10</xdr:col>
      <xdr:colOff>296883</xdr:colOff>
      <xdr:row>271</xdr:row>
      <xdr:rowOff>86591</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296884</xdr:colOff>
      <xdr:row>272</xdr:row>
      <xdr:rowOff>185552</xdr:rowOff>
    </xdr:from>
    <xdr:to>
      <xdr:col>10</xdr:col>
      <xdr:colOff>269669</xdr:colOff>
      <xdr:row>282</xdr:row>
      <xdr:rowOff>159327</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296883</xdr:colOff>
      <xdr:row>283</xdr:row>
      <xdr:rowOff>210291</xdr:rowOff>
    </xdr:from>
    <xdr:to>
      <xdr:col>10</xdr:col>
      <xdr:colOff>269668</xdr:colOff>
      <xdr:row>293</xdr:row>
      <xdr:rowOff>184066</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285562</xdr:colOff>
      <xdr:row>296</xdr:row>
      <xdr:rowOff>83126</xdr:rowOff>
    </xdr:from>
    <xdr:to>
      <xdr:col>10</xdr:col>
      <xdr:colOff>623456</xdr:colOff>
      <xdr:row>305</xdr:row>
      <xdr:rowOff>561109</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366155</xdr:colOff>
      <xdr:row>309</xdr:row>
      <xdr:rowOff>197427</xdr:rowOff>
    </xdr:from>
    <xdr:to>
      <xdr:col>11</xdr:col>
      <xdr:colOff>51954</xdr:colOff>
      <xdr:row>315</xdr:row>
      <xdr:rowOff>207818</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142009</xdr:colOff>
      <xdr:row>346</xdr:row>
      <xdr:rowOff>183572</xdr:rowOff>
    </xdr:from>
    <xdr:to>
      <xdr:col>10</xdr:col>
      <xdr:colOff>828304</xdr:colOff>
      <xdr:row>354</xdr:row>
      <xdr:rowOff>69275</xdr:rowOff>
    </xdr:to>
    <xdr:graphicFrame macro="">
      <xdr:nvGraphicFramePr>
        <xdr:cNvPr id="43" name="Gráfico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202579</xdr:colOff>
      <xdr:row>356</xdr:row>
      <xdr:rowOff>154990</xdr:rowOff>
    </xdr:from>
    <xdr:to>
      <xdr:col>10</xdr:col>
      <xdr:colOff>793870</xdr:colOff>
      <xdr:row>361</xdr:row>
      <xdr:rowOff>22412</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459441</xdr:colOff>
      <xdr:row>198</xdr:row>
      <xdr:rowOff>201706</xdr:rowOff>
    </xdr:from>
    <xdr:to>
      <xdr:col>2</xdr:col>
      <xdr:colOff>726636</xdr:colOff>
      <xdr:row>206</xdr:row>
      <xdr:rowOff>91500</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560876</xdr:colOff>
      <xdr:row>199</xdr:row>
      <xdr:rowOff>5268</xdr:rowOff>
    </xdr:from>
    <xdr:to>
      <xdr:col>9</xdr:col>
      <xdr:colOff>595513</xdr:colOff>
      <xdr:row>206</xdr:row>
      <xdr:rowOff>89646</xdr:rowOff>
    </xdr:to>
    <mc:AlternateContent xmlns:mc="http://schemas.openxmlformats.org/markup-compatibility/2006">
      <mc:Choice xmlns="" xmlns:cx1="http://schemas.microsoft.com/office/drawing/2015/9/8/chartex" Requires="cx1">
        <xdr:graphicFrame macro="">
          <xdr:nvGraphicFramePr>
            <xdr:cNvPr id="28" name="Gráfico 27"/>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4" name="Rectángulo 3"/>
            <xdr:cNvSpPr>
              <a:spLocks noTextEdit="1"/>
            </xdr:cNvSpPr>
          </xdr:nvSpPr>
          <xdr:spPr>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xdr:col>
      <xdr:colOff>571499</xdr:colOff>
      <xdr:row>53</xdr:row>
      <xdr:rowOff>173182</xdr:rowOff>
    </xdr:from>
    <xdr:to>
      <xdr:col>9</xdr:col>
      <xdr:colOff>331392</xdr:colOff>
      <xdr:row>68</xdr:row>
      <xdr:rowOff>193631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200396</xdr:colOff>
      <xdr:row>245</xdr:row>
      <xdr:rowOff>144949</xdr:rowOff>
    </xdr:from>
    <xdr:to>
      <xdr:col>3</xdr:col>
      <xdr:colOff>777719</xdr:colOff>
      <xdr:row>257</xdr:row>
      <xdr:rowOff>190501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398320</xdr:colOff>
      <xdr:row>316</xdr:row>
      <xdr:rowOff>284018</xdr:rowOff>
    </xdr:from>
    <xdr:to>
      <xdr:col>10</xdr:col>
      <xdr:colOff>779318</xdr:colOff>
      <xdr:row>322</xdr:row>
      <xdr:rowOff>121228</xdr:rowOff>
    </xdr:to>
    <xdr:graphicFrame macro="">
      <xdr:nvGraphicFramePr>
        <xdr:cNvPr id="30"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398318</xdr:colOff>
      <xdr:row>323</xdr:row>
      <xdr:rowOff>121229</xdr:rowOff>
    </xdr:from>
    <xdr:to>
      <xdr:col>10</xdr:col>
      <xdr:colOff>744682</xdr:colOff>
      <xdr:row>329</xdr:row>
      <xdr:rowOff>242456</xdr:rowOff>
    </xdr:to>
    <xdr:graphicFrame macro="">
      <xdr:nvGraphicFramePr>
        <xdr:cNvPr id="35"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415637</xdr:colOff>
      <xdr:row>330</xdr:row>
      <xdr:rowOff>311730</xdr:rowOff>
    </xdr:from>
    <xdr:to>
      <xdr:col>10</xdr:col>
      <xdr:colOff>813955</xdr:colOff>
      <xdr:row>338</xdr:row>
      <xdr:rowOff>1</xdr:rowOff>
    </xdr:to>
    <xdr:graphicFrame macro="">
      <xdr:nvGraphicFramePr>
        <xdr:cNvPr id="36"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1</xdr:row>
      <xdr:rowOff>182569</xdr:rowOff>
    </xdr:from>
    <xdr:to>
      <xdr:col>2</xdr:col>
      <xdr:colOff>718282</xdr:colOff>
      <xdr:row>4</xdr:row>
      <xdr:rowOff>112670</xdr:rowOff>
    </xdr:to>
    <xdr:pic>
      <xdr:nvPicPr>
        <xdr:cNvPr id="4"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11169"/>
          <a:ext cx="2189894" cy="549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2021280</xdr:colOff>
      <xdr:row>1</xdr:row>
      <xdr:rowOff>152401</xdr:rowOff>
    </xdr:from>
    <xdr:to>
      <xdr:col>4</xdr:col>
      <xdr:colOff>3905250</xdr:colOff>
      <xdr:row>4</xdr:row>
      <xdr:rowOff>74734</xdr:rowOff>
    </xdr:to>
    <xdr:pic>
      <xdr:nvPicPr>
        <xdr:cNvPr id="6" name="Imagen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2930" y="381001"/>
          <a:ext cx="1883970" cy="541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16</xdr:row>
      <xdr:rowOff>174965</xdr:rowOff>
    </xdr:from>
    <xdr:to>
      <xdr:col>6</xdr:col>
      <xdr:colOff>143891</xdr:colOff>
      <xdr:row>18</xdr:row>
      <xdr:rowOff>65015</xdr:rowOff>
    </xdr:to>
    <xdr:sp macro="" textlink="">
      <xdr:nvSpPr>
        <xdr:cNvPr id="2" name="12 Rectángulo">
          <a:hlinkClick xmlns:r="http://schemas.openxmlformats.org/officeDocument/2006/relationships" r:id="rId1"/>
        </xdr:cNvPr>
        <xdr:cNvSpPr/>
      </xdr:nvSpPr>
      <xdr:spPr>
        <a:xfrm>
          <a:off x="840848" y="2984840"/>
          <a:ext cx="4332243"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METAS</a:t>
          </a:r>
          <a:r>
            <a:rPr lang="es-MX" sz="1000" b="0" baseline="0">
              <a:latin typeface="Arial" panose="020B0604020202020204" pitchFamily="34" charset="0"/>
              <a:ea typeface="Tahoma" panose="020B0604030504040204" pitchFamily="34" charset="0"/>
              <a:cs typeface="Arial" panose="020B0604020202020204" pitchFamily="34" charset="0"/>
            </a:rPr>
            <a:t>  ATENCIÓN A LA DEMANDA</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19</xdr:row>
      <xdr:rowOff>6648</xdr:rowOff>
    </xdr:from>
    <xdr:to>
      <xdr:col>6</xdr:col>
      <xdr:colOff>147700</xdr:colOff>
      <xdr:row>20</xdr:row>
      <xdr:rowOff>75291</xdr:rowOff>
    </xdr:to>
    <xdr:sp macro="" textlink="">
      <xdr:nvSpPr>
        <xdr:cNvPr id="3" name="18 Rectángulo">
          <a:hlinkClick xmlns:r="http://schemas.openxmlformats.org/officeDocument/2006/relationships" r:id="rId2"/>
        </xdr:cNvPr>
        <xdr:cNvSpPr/>
      </xdr:nvSpPr>
      <xdr:spPr>
        <a:xfrm>
          <a:off x="841072" y="3359448"/>
          <a:ext cx="4335828" cy="24961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FORMACIÓN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2623</xdr:colOff>
      <xdr:row>35</xdr:row>
      <xdr:rowOff>3040</xdr:rowOff>
    </xdr:from>
    <xdr:to>
      <xdr:col>6</xdr:col>
      <xdr:colOff>126908</xdr:colOff>
      <xdr:row>36</xdr:row>
      <xdr:rowOff>74065</xdr:rowOff>
    </xdr:to>
    <xdr:sp macro="" textlink="">
      <xdr:nvSpPr>
        <xdr:cNvPr id="4" name="21 Rectángulo">
          <a:hlinkClick xmlns:r="http://schemas.openxmlformats.org/officeDocument/2006/relationships" r:id="rId3"/>
        </xdr:cNvPr>
        <xdr:cNvSpPr/>
      </xdr:nvSpPr>
      <xdr:spPr>
        <a:xfrm>
          <a:off x="840823" y="6232390"/>
          <a:ext cx="4315285"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a:t>
          </a:r>
          <a:r>
            <a:rPr lang="es-MX" sz="1000" b="0" baseline="0">
              <a:latin typeface="Arial" panose="020B0604020202020204" pitchFamily="34" charset="0"/>
              <a:ea typeface="Tahoma" panose="020B0604030504040204" pitchFamily="34" charset="0"/>
              <a:cs typeface="Arial" panose="020B0604020202020204" pitchFamily="34" charset="0"/>
            </a:rPr>
            <a:t> PRACTICAS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1072</xdr:colOff>
      <xdr:row>27</xdr:row>
      <xdr:rowOff>1328</xdr:rowOff>
    </xdr:from>
    <xdr:to>
      <xdr:col>6</xdr:col>
      <xdr:colOff>142315</xdr:colOff>
      <xdr:row>28</xdr:row>
      <xdr:rowOff>62828</xdr:rowOff>
    </xdr:to>
    <xdr:sp macro="" textlink="">
      <xdr:nvSpPr>
        <xdr:cNvPr id="5" name="22 Rectángulo">
          <a:hlinkClick xmlns:r="http://schemas.openxmlformats.org/officeDocument/2006/relationships" r:id="rId4"/>
        </xdr:cNvPr>
        <xdr:cNvSpPr/>
      </xdr:nvSpPr>
      <xdr:spPr>
        <a:xfrm>
          <a:off x="839272" y="4782878"/>
          <a:ext cx="4332243" cy="242475"/>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ASESORES</a:t>
          </a:r>
        </a:p>
      </xdr:txBody>
    </xdr:sp>
    <xdr:clientData/>
  </xdr:twoCellAnchor>
  <xdr:twoCellAnchor>
    <xdr:from>
      <xdr:col>1</xdr:col>
      <xdr:colOff>8467</xdr:colOff>
      <xdr:row>24</xdr:row>
      <xdr:rowOff>160867</xdr:rowOff>
    </xdr:from>
    <xdr:to>
      <xdr:col>6</xdr:col>
      <xdr:colOff>139537</xdr:colOff>
      <xdr:row>26</xdr:row>
      <xdr:rowOff>63345</xdr:rowOff>
    </xdr:to>
    <xdr:sp macro="" textlink="">
      <xdr:nvSpPr>
        <xdr:cNvPr id="6" name="23 Rectángulo">
          <a:hlinkClick xmlns:r="http://schemas.openxmlformats.org/officeDocument/2006/relationships" r:id="rId5"/>
        </xdr:cNvPr>
        <xdr:cNvSpPr/>
      </xdr:nvSpPr>
      <xdr:spPr>
        <a:xfrm>
          <a:off x="846667" y="4399492"/>
          <a:ext cx="4322070" cy="26442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30</xdr:row>
      <xdr:rowOff>160867</xdr:rowOff>
    </xdr:from>
    <xdr:to>
      <xdr:col>6</xdr:col>
      <xdr:colOff>121444</xdr:colOff>
      <xdr:row>32</xdr:row>
      <xdr:rowOff>54864</xdr:rowOff>
    </xdr:to>
    <xdr:sp macro="" textlink="">
      <xdr:nvSpPr>
        <xdr:cNvPr id="9" name="26 Rectángulo">
          <a:hlinkClick xmlns:r="http://schemas.openxmlformats.org/officeDocument/2006/relationships" r:id="rId6"/>
        </xdr:cNvPr>
        <xdr:cNvSpPr/>
      </xdr:nvSpPr>
      <xdr:spPr>
        <a:xfrm>
          <a:off x="846667" y="5485342"/>
          <a:ext cx="4303977" cy="25594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0</xdr:col>
      <xdr:colOff>855134</xdr:colOff>
      <xdr:row>28</xdr:row>
      <xdr:rowOff>169333</xdr:rowOff>
    </xdr:from>
    <xdr:to>
      <xdr:col>6</xdr:col>
      <xdr:colOff>121444</xdr:colOff>
      <xdr:row>30</xdr:row>
      <xdr:rowOff>68926</xdr:rowOff>
    </xdr:to>
    <xdr:sp macro="" textlink="">
      <xdr:nvSpPr>
        <xdr:cNvPr id="10" name="27 Rectángulo">
          <a:hlinkClick xmlns:r="http://schemas.openxmlformats.org/officeDocument/2006/relationships" r:id="rId7"/>
        </xdr:cNvPr>
        <xdr:cNvSpPr/>
      </xdr:nvSpPr>
      <xdr:spPr>
        <a:xfrm>
          <a:off x="836084" y="5131858"/>
          <a:ext cx="4314560" cy="26154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2900</xdr:colOff>
      <xdr:row>33</xdr:row>
      <xdr:rowOff>5887</xdr:rowOff>
    </xdr:from>
    <xdr:to>
      <xdr:col>6</xdr:col>
      <xdr:colOff>127185</xdr:colOff>
      <xdr:row>34</xdr:row>
      <xdr:rowOff>65005</xdr:rowOff>
    </xdr:to>
    <xdr:sp macro="" textlink="">
      <xdr:nvSpPr>
        <xdr:cNvPr id="13" name="30 Rectángulo">
          <a:hlinkClick xmlns:r="http://schemas.openxmlformats.org/officeDocument/2006/relationships" r:id="rId8"/>
        </xdr:cNvPr>
        <xdr:cNvSpPr/>
      </xdr:nvSpPr>
      <xdr:spPr>
        <a:xfrm>
          <a:off x="841100" y="5873287"/>
          <a:ext cx="4315285" cy="24009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0</xdr:colOff>
      <xdr:row>23</xdr:row>
      <xdr:rowOff>8467</xdr:rowOff>
    </xdr:from>
    <xdr:to>
      <xdr:col>6</xdr:col>
      <xdr:colOff>138743</xdr:colOff>
      <xdr:row>24</xdr:row>
      <xdr:rowOff>67453</xdr:rowOff>
    </xdr:to>
    <xdr:sp macro="" textlink="">
      <xdr:nvSpPr>
        <xdr:cNvPr id="14" name="23 Rectángulo">
          <a:hlinkClick xmlns:r="http://schemas.openxmlformats.org/officeDocument/2006/relationships" r:id="rId9"/>
        </xdr:cNvPr>
        <xdr:cNvSpPr/>
      </xdr:nvSpPr>
      <xdr:spPr>
        <a:xfrm>
          <a:off x="838200" y="4066117"/>
          <a:ext cx="4329743" cy="239961"/>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ACREDITACIÓN</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10</xdr:row>
      <xdr:rowOff>133350</xdr:rowOff>
    </xdr:from>
    <xdr:to>
      <xdr:col>0</xdr:col>
      <xdr:colOff>752475</xdr:colOff>
      <xdr:row>12</xdr:row>
      <xdr:rowOff>66675</xdr:rowOff>
    </xdr:to>
    <xdr:sp macro="" textlink="">
      <xdr:nvSpPr>
        <xdr:cNvPr id="16" name="Menos 34"/>
        <xdr:cNvSpPr/>
      </xdr:nvSpPr>
      <xdr:spPr>
        <a:xfrm>
          <a:off x="371475" y="1857375"/>
          <a:ext cx="381000" cy="29527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7" name="Menos 35"/>
        <xdr:cNvSpPr/>
      </xdr:nvSpPr>
      <xdr:spPr>
        <a:xfrm>
          <a:off x="371475" y="208597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12</xdr:row>
      <xdr:rowOff>247650</xdr:rowOff>
    </xdr:from>
    <xdr:to>
      <xdr:col>0</xdr:col>
      <xdr:colOff>752475</xdr:colOff>
      <xdr:row>14</xdr:row>
      <xdr:rowOff>66675</xdr:rowOff>
    </xdr:to>
    <xdr:sp macro="" textlink="">
      <xdr:nvSpPr>
        <xdr:cNvPr id="18" name="Menos 36"/>
        <xdr:cNvSpPr/>
      </xdr:nvSpPr>
      <xdr:spPr>
        <a:xfrm>
          <a:off x="371475" y="2266950"/>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13</xdr:row>
      <xdr:rowOff>247650</xdr:rowOff>
    </xdr:from>
    <xdr:to>
      <xdr:col>0</xdr:col>
      <xdr:colOff>752475</xdr:colOff>
      <xdr:row>15</xdr:row>
      <xdr:rowOff>66675</xdr:rowOff>
    </xdr:to>
    <xdr:sp macro="" textlink="">
      <xdr:nvSpPr>
        <xdr:cNvPr id="19" name="Menos 37"/>
        <xdr:cNvSpPr/>
      </xdr:nvSpPr>
      <xdr:spPr>
        <a:xfrm>
          <a:off x="371475" y="244792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14</xdr:row>
      <xdr:rowOff>238125</xdr:rowOff>
    </xdr:from>
    <xdr:to>
      <xdr:col>0</xdr:col>
      <xdr:colOff>742950</xdr:colOff>
      <xdr:row>16</xdr:row>
      <xdr:rowOff>57150</xdr:rowOff>
    </xdr:to>
    <xdr:sp macro="" textlink="">
      <xdr:nvSpPr>
        <xdr:cNvPr id="20" name="Menos 38"/>
        <xdr:cNvSpPr/>
      </xdr:nvSpPr>
      <xdr:spPr>
        <a:xfrm>
          <a:off x="361950" y="2628900"/>
          <a:ext cx="381000" cy="23812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500062</xdr:colOff>
      <xdr:row>17</xdr:row>
      <xdr:rowOff>2429</xdr:rowOff>
    </xdr:from>
    <xdr:to>
      <xdr:col>0</xdr:col>
      <xdr:colOff>716062</xdr:colOff>
      <xdr:row>18</xdr:row>
      <xdr:rowOff>39835</xdr:rowOff>
    </xdr:to>
    <xdr:sp macro="" textlink="">
      <xdr:nvSpPr>
        <xdr:cNvPr id="21" name="Cheurón 39"/>
        <xdr:cNvSpPr/>
      </xdr:nvSpPr>
      <xdr:spPr>
        <a:xfrm>
          <a:off x="500062" y="2993279"/>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509587</xdr:colOff>
      <xdr:row>19</xdr:row>
      <xdr:rowOff>47</xdr:rowOff>
    </xdr:from>
    <xdr:to>
      <xdr:col>0</xdr:col>
      <xdr:colOff>725587</xdr:colOff>
      <xdr:row>20</xdr:row>
      <xdr:rowOff>37453</xdr:rowOff>
    </xdr:to>
    <xdr:sp macro="" textlink="">
      <xdr:nvSpPr>
        <xdr:cNvPr id="22" name="Cheurón 40"/>
        <xdr:cNvSpPr/>
      </xdr:nvSpPr>
      <xdr:spPr>
        <a:xfrm>
          <a:off x="509587" y="3352847"/>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515541</xdr:colOff>
      <xdr:row>21</xdr:row>
      <xdr:rowOff>6001</xdr:rowOff>
    </xdr:from>
    <xdr:to>
      <xdr:col>0</xdr:col>
      <xdr:colOff>731541</xdr:colOff>
      <xdr:row>22</xdr:row>
      <xdr:rowOff>43407</xdr:rowOff>
    </xdr:to>
    <xdr:sp macro="" textlink="">
      <xdr:nvSpPr>
        <xdr:cNvPr id="23" name="Cheurón 41"/>
        <xdr:cNvSpPr/>
      </xdr:nvSpPr>
      <xdr:spPr>
        <a:xfrm>
          <a:off x="515541" y="3720751"/>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525066</xdr:colOff>
      <xdr:row>23</xdr:row>
      <xdr:rowOff>3619</xdr:rowOff>
    </xdr:from>
    <xdr:to>
      <xdr:col>0</xdr:col>
      <xdr:colOff>741066</xdr:colOff>
      <xdr:row>24</xdr:row>
      <xdr:rowOff>29119</xdr:rowOff>
    </xdr:to>
    <xdr:sp macro="" textlink="">
      <xdr:nvSpPr>
        <xdr:cNvPr id="24" name="Cheurón 42"/>
        <xdr:cNvSpPr/>
      </xdr:nvSpPr>
      <xdr:spPr>
        <a:xfrm>
          <a:off x="525066" y="4061269"/>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515540</xdr:colOff>
      <xdr:row>25</xdr:row>
      <xdr:rowOff>5997</xdr:rowOff>
    </xdr:from>
    <xdr:to>
      <xdr:col>0</xdr:col>
      <xdr:colOff>731540</xdr:colOff>
      <xdr:row>26</xdr:row>
      <xdr:rowOff>31497</xdr:rowOff>
    </xdr:to>
    <xdr:sp macro="" textlink="">
      <xdr:nvSpPr>
        <xdr:cNvPr id="25" name="Cheurón 43"/>
        <xdr:cNvSpPr/>
      </xdr:nvSpPr>
      <xdr:spPr>
        <a:xfrm>
          <a:off x="515540" y="4425597"/>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525065</xdr:colOff>
      <xdr:row>26</xdr:row>
      <xdr:rowOff>170303</xdr:rowOff>
    </xdr:from>
    <xdr:to>
      <xdr:col>0</xdr:col>
      <xdr:colOff>741065</xdr:colOff>
      <xdr:row>28</xdr:row>
      <xdr:rowOff>17209</xdr:rowOff>
    </xdr:to>
    <xdr:sp macro="" textlink="">
      <xdr:nvSpPr>
        <xdr:cNvPr id="26" name="Cheurón 44"/>
        <xdr:cNvSpPr/>
      </xdr:nvSpPr>
      <xdr:spPr>
        <a:xfrm>
          <a:off x="525065" y="4770878"/>
          <a:ext cx="216000" cy="20885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531019</xdr:colOff>
      <xdr:row>28</xdr:row>
      <xdr:rowOff>164350</xdr:rowOff>
    </xdr:from>
    <xdr:to>
      <xdr:col>0</xdr:col>
      <xdr:colOff>747019</xdr:colOff>
      <xdr:row>30</xdr:row>
      <xdr:rowOff>11257</xdr:rowOff>
    </xdr:to>
    <xdr:sp macro="" textlink="">
      <xdr:nvSpPr>
        <xdr:cNvPr id="27" name="Cheurón 45"/>
        <xdr:cNvSpPr/>
      </xdr:nvSpPr>
      <xdr:spPr>
        <a:xfrm>
          <a:off x="531019" y="5126875"/>
          <a:ext cx="216000" cy="208857"/>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522685</xdr:colOff>
      <xdr:row>30</xdr:row>
      <xdr:rowOff>150063</xdr:rowOff>
    </xdr:from>
    <xdr:to>
      <xdr:col>0</xdr:col>
      <xdr:colOff>738685</xdr:colOff>
      <xdr:row>31</xdr:row>
      <xdr:rowOff>175563</xdr:rowOff>
    </xdr:to>
    <xdr:sp macro="" textlink="">
      <xdr:nvSpPr>
        <xdr:cNvPr id="28" name="Cheurón 46"/>
        <xdr:cNvSpPr/>
      </xdr:nvSpPr>
      <xdr:spPr>
        <a:xfrm>
          <a:off x="522685" y="5474538"/>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517922</xdr:colOff>
      <xdr:row>33</xdr:row>
      <xdr:rowOff>11904</xdr:rowOff>
    </xdr:from>
    <xdr:to>
      <xdr:col>0</xdr:col>
      <xdr:colOff>733922</xdr:colOff>
      <xdr:row>34</xdr:row>
      <xdr:rowOff>37404</xdr:rowOff>
    </xdr:to>
    <xdr:sp macro="" textlink="">
      <xdr:nvSpPr>
        <xdr:cNvPr id="29" name="Cheurón 47"/>
        <xdr:cNvSpPr/>
      </xdr:nvSpPr>
      <xdr:spPr>
        <a:xfrm>
          <a:off x="517922" y="5879304"/>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527447</xdr:colOff>
      <xdr:row>34</xdr:row>
      <xdr:rowOff>176210</xdr:rowOff>
    </xdr:from>
    <xdr:to>
      <xdr:col>0</xdr:col>
      <xdr:colOff>743447</xdr:colOff>
      <xdr:row>36</xdr:row>
      <xdr:rowOff>35022</xdr:rowOff>
    </xdr:to>
    <xdr:sp macro="" textlink="">
      <xdr:nvSpPr>
        <xdr:cNvPr id="30" name="Cheurón 48"/>
        <xdr:cNvSpPr/>
      </xdr:nvSpPr>
      <xdr:spPr>
        <a:xfrm>
          <a:off x="527447" y="6224585"/>
          <a:ext cx="216000" cy="22076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548640</xdr:colOff>
      <xdr:row>37</xdr:row>
      <xdr:rowOff>0</xdr:rowOff>
    </xdr:from>
    <xdr:to>
      <xdr:col>0</xdr:col>
      <xdr:colOff>764640</xdr:colOff>
      <xdr:row>37</xdr:row>
      <xdr:rowOff>12165</xdr:rowOff>
    </xdr:to>
    <xdr:sp macro="" textlink="">
      <xdr:nvSpPr>
        <xdr:cNvPr id="37" name="Cheurón 52"/>
        <xdr:cNvSpPr/>
      </xdr:nvSpPr>
      <xdr:spPr>
        <a:xfrm>
          <a:off x="548640" y="8660130"/>
          <a:ext cx="216000" cy="22933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822022</xdr:colOff>
      <xdr:row>21</xdr:row>
      <xdr:rowOff>4267</xdr:rowOff>
    </xdr:from>
    <xdr:to>
      <xdr:col>6</xdr:col>
      <xdr:colOff>133412</xdr:colOff>
      <xdr:row>22</xdr:row>
      <xdr:rowOff>72911</xdr:rowOff>
    </xdr:to>
    <xdr:sp macro="" textlink="">
      <xdr:nvSpPr>
        <xdr:cNvPr id="43" name="18 Rectángulo">
          <a:hlinkClick xmlns:r="http://schemas.openxmlformats.org/officeDocument/2006/relationships" r:id="rId2"/>
        </xdr:cNvPr>
        <xdr:cNvSpPr/>
      </xdr:nvSpPr>
      <xdr:spPr>
        <a:xfrm>
          <a:off x="822022" y="3695205"/>
          <a:ext cx="4312015" cy="24723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GRUPOS EN SITUACIÓN DE VULNERABILIDAD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6</xdr:col>
      <xdr:colOff>1125681</xdr:colOff>
      <xdr:row>0</xdr:row>
      <xdr:rowOff>205491</xdr:rowOff>
    </xdr:from>
    <xdr:to>
      <xdr:col>8</xdr:col>
      <xdr:colOff>225135</xdr:colOff>
      <xdr:row>4</xdr:row>
      <xdr:rowOff>154292</xdr:rowOff>
    </xdr:to>
    <xdr:pic>
      <xdr:nvPicPr>
        <xdr:cNvPr id="33" name="Imagen 3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022772" y="205491"/>
          <a:ext cx="1489363" cy="78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48243</xdr:colOff>
      <xdr:row>1</xdr:row>
      <xdr:rowOff>0</xdr:rowOff>
    </xdr:from>
    <xdr:to>
      <xdr:col>2</xdr:col>
      <xdr:colOff>819889</xdr:colOff>
      <xdr:row>4</xdr:row>
      <xdr:rowOff>76623</xdr:rowOff>
    </xdr:to>
    <xdr:pic>
      <xdr:nvPicPr>
        <xdr:cNvPr id="34" name="Imagen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243" y="460240"/>
          <a:ext cx="2434191" cy="66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123264</xdr:colOff>
      <xdr:row>36</xdr:row>
      <xdr:rowOff>56029</xdr:rowOff>
    </xdr:from>
    <xdr:to>
      <xdr:col>16</xdr:col>
      <xdr:colOff>638734</xdr:colOff>
      <xdr:row>37</xdr:row>
      <xdr:rowOff>33617</xdr:rowOff>
    </xdr:to>
    <xdr:sp macro="" textlink="">
      <xdr:nvSpPr>
        <xdr:cNvPr id="16" name="Flecha derecha 15"/>
        <xdr:cNvSpPr/>
      </xdr:nvSpPr>
      <xdr:spPr>
        <a:xfrm>
          <a:off x="17144999" y="7160558"/>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134469</xdr:colOff>
      <xdr:row>42</xdr:row>
      <xdr:rowOff>11203</xdr:rowOff>
    </xdr:from>
    <xdr:to>
      <xdr:col>16</xdr:col>
      <xdr:colOff>649939</xdr:colOff>
      <xdr:row>42</xdr:row>
      <xdr:rowOff>179291</xdr:rowOff>
    </xdr:to>
    <xdr:sp macro="" textlink="">
      <xdr:nvSpPr>
        <xdr:cNvPr id="17" name="Flecha derecha 16"/>
        <xdr:cNvSpPr/>
      </xdr:nvSpPr>
      <xdr:spPr>
        <a:xfrm>
          <a:off x="17156204" y="825873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123264</xdr:colOff>
      <xdr:row>55</xdr:row>
      <xdr:rowOff>112059</xdr:rowOff>
    </xdr:from>
    <xdr:to>
      <xdr:col>16</xdr:col>
      <xdr:colOff>638734</xdr:colOff>
      <xdr:row>56</xdr:row>
      <xdr:rowOff>89647</xdr:rowOff>
    </xdr:to>
    <xdr:sp macro="" textlink="">
      <xdr:nvSpPr>
        <xdr:cNvPr id="18" name="Flecha derecha 17"/>
        <xdr:cNvSpPr/>
      </xdr:nvSpPr>
      <xdr:spPr>
        <a:xfrm>
          <a:off x="17144999" y="10836088"/>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134469</xdr:colOff>
      <xdr:row>61</xdr:row>
      <xdr:rowOff>67233</xdr:rowOff>
    </xdr:from>
    <xdr:to>
      <xdr:col>16</xdr:col>
      <xdr:colOff>649939</xdr:colOff>
      <xdr:row>62</xdr:row>
      <xdr:rowOff>44821</xdr:rowOff>
    </xdr:to>
    <xdr:sp macro="" textlink="">
      <xdr:nvSpPr>
        <xdr:cNvPr id="19" name="Flecha derecha 18"/>
        <xdr:cNvSpPr/>
      </xdr:nvSpPr>
      <xdr:spPr>
        <a:xfrm>
          <a:off x="17156204" y="1193426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134470</xdr:colOff>
      <xdr:row>74</xdr:row>
      <xdr:rowOff>134471</xdr:rowOff>
    </xdr:from>
    <xdr:to>
      <xdr:col>16</xdr:col>
      <xdr:colOff>649940</xdr:colOff>
      <xdr:row>75</xdr:row>
      <xdr:rowOff>112059</xdr:rowOff>
    </xdr:to>
    <xdr:sp macro="" textlink="">
      <xdr:nvSpPr>
        <xdr:cNvPr id="20" name="Flecha derecha 19"/>
        <xdr:cNvSpPr/>
      </xdr:nvSpPr>
      <xdr:spPr>
        <a:xfrm>
          <a:off x="17156205" y="14478000"/>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80</xdr:row>
      <xdr:rowOff>89645</xdr:rowOff>
    </xdr:from>
    <xdr:to>
      <xdr:col>16</xdr:col>
      <xdr:colOff>661145</xdr:colOff>
      <xdr:row>81</xdr:row>
      <xdr:rowOff>67233</xdr:rowOff>
    </xdr:to>
    <xdr:sp macro="" textlink="">
      <xdr:nvSpPr>
        <xdr:cNvPr id="21" name="Flecha derecha 20"/>
        <xdr:cNvSpPr/>
      </xdr:nvSpPr>
      <xdr:spPr>
        <a:xfrm>
          <a:off x="17167410" y="15576174"/>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134470</xdr:colOff>
      <xdr:row>17</xdr:row>
      <xdr:rowOff>156882</xdr:rowOff>
    </xdr:from>
    <xdr:to>
      <xdr:col>16</xdr:col>
      <xdr:colOff>649940</xdr:colOff>
      <xdr:row>18</xdr:row>
      <xdr:rowOff>134470</xdr:rowOff>
    </xdr:to>
    <xdr:sp macro="" textlink="">
      <xdr:nvSpPr>
        <xdr:cNvPr id="22" name="Flecha derecha 21"/>
        <xdr:cNvSpPr/>
      </xdr:nvSpPr>
      <xdr:spPr>
        <a:xfrm>
          <a:off x="17156205" y="365311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23" name="Flecha derecha 22"/>
        <xdr:cNvSpPr/>
      </xdr:nvSpPr>
      <xdr:spPr>
        <a:xfrm>
          <a:off x="17167410" y="475129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836441</xdr:colOff>
      <xdr:row>0</xdr:row>
      <xdr:rowOff>57629</xdr:rowOff>
    </xdr:from>
    <xdr:to>
      <xdr:col>17</xdr:col>
      <xdr:colOff>2662842</xdr:colOff>
      <xdr:row>3</xdr:row>
      <xdr:rowOff>8406</xdr:rowOff>
    </xdr:to>
    <xdr:pic>
      <xdr:nvPicPr>
        <xdr:cNvPr id="12" name="Imagen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58334" y="57629"/>
          <a:ext cx="1826401" cy="549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24812</xdr:colOff>
      <xdr:row>0</xdr:row>
      <xdr:rowOff>176893</xdr:rowOff>
    </xdr:from>
    <xdr:to>
      <xdr:col>1</xdr:col>
      <xdr:colOff>2030504</xdr:colOff>
      <xdr:row>4</xdr:row>
      <xdr:rowOff>38660</xdr:rowOff>
    </xdr:to>
    <xdr:pic>
      <xdr:nvPicPr>
        <xdr:cNvPr id="1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12" y="176893"/>
          <a:ext cx="2441121" cy="637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123264</xdr:colOff>
      <xdr:row>36</xdr:row>
      <xdr:rowOff>56029</xdr:rowOff>
    </xdr:from>
    <xdr:to>
      <xdr:col>16</xdr:col>
      <xdr:colOff>638734</xdr:colOff>
      <xdr:row>37</xdr:row>
      <xdr:rowOff>33617</xdr:rowOff>
    </xdr:to>
    <xdr:sp macro="" textlink="">
      <xdr:nvSpPr>
        <xdr:cNvPr id="2" name="Flecha derecha 1"/>
        <xdr:cNvSpPr/>
      </xdr:nvSpPr>
      <xdr:spPr>
        <a:xfrm>
          <a:off x="16839639" y="8209429"/>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134469</xdr:colOff>
      <xdr:row>42</xdr:row>
      <xdr:rowOff>11203</xdr:rowOff>
    </xdr:from>
    <xdr:to>
      <xdr:col>16</xdr:col>
      <xdr:colOff>649939</xdr:colOff>
      <xdr:row>42</xdr:row>
      <xdr:rowOff>179291</xdr:rowOff>
    </xdr:to>
    <xdr:sp macro="" textlink="">
      <xdr:nvSpPr>
        <xdr:cNvPr id="3" name="Flecha derecha 2"/>
        <xdr:cNvSpPr/>
      </xdr:nvSpPr>
      <xdr:spPr>
        <a:xfrm>
          <a:off x="16850844" y="9307603"/>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123264</xdr:colOff>
      <xdr:row>55</xdr:row>
      <xdr:rowOff>112059</xdr:rowOff>
    </xdr:from>
    <xdr:to>
      <xdr:col>16</xdr:col>
      <xdr:colOff>638734</xdr:colOff>
      <xdr:row>56</xdr:row>
      <xdr:rowOff>89647</xdr:rowOff>
    </xdr:to>
    <xdr:sp macro="" textlink="">
      <xdr:nvSpPr>
        <xdr:cNvPr id="4" name="Flecha derecha 3"/>
        <xdr:cNvSpPr/>
      </xdr:nvSpPr>
      <xdr:spPr>
        <a:xfrm>
          <a:off x="16839639" y="11884959"/>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134469</xdr:colOff>
      <xdr:row>61</xdr:row>
      <xdr:rowOff>67233</xdr:rowOff>
    </xdr:from>
    <xdr:to>
      <xdr:col>16</xdr:col>
      <xdr:colOff>649939</xdr:colOff>
      <xdr:row>62</xdr:row>
      <xdr:rowOff>44821</xdr:rowOff>
    </xdr:to>
    <xdr:sp macro="" textlink="">
      <xdr:nvSpPr>
        <xdr:cNvPr id="5" name="Flecha derecha 4"/>
        <xdr:cNvSpPr/>
      </xdr:nvSpPr>
      <xdr:spPr>
        <a:xfrm>
          <a:off x="16850844" y="12983133"/>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134470</xdr:colOff>
      <xdr:row>74</xdr:row>
      <xdr:rowOff>134471</xdr:rowOff>
    </xdr:from>
    <xdr:to>
      <xdr:col>16</xdr:col>
      <xdr:colOff>649940</xdr:colOff>
      <xdr:row>75</xdr:row>
      <xdr:rowOff>112059</xdr:rowOff>
    </xdr:to>
    <xdr:sp macro="" textlink="">
      <xdr:nvSpPr>
        <xdr:cNvPr id="6" name="Flecha derecha 5"/>
        <xdr:cNvSpPr/>
      </xdr:nvSpPr>
      <xdr:spPr>
        <a:xfrm>
          <a:off x="16850845" y="1552687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80</xdr:row>
      <xdr:rowOff>89645</xdr:rowOff>
    </xdr:from>
    <xdr:to>
      <xdr:col>16</xdr:col>
      <xdr:colOff>661145</xdr:colOff>
      <xdr:row>81</xdr:row>
      <xdr:rowOff>67233</xdr:rowOff>
    </xdr:to>
    <xdr:sp macro="" textlink="">
      <xdr:nvSpPr>
        <xdr:cNvPr id="7" name="Flecha derecha 6"/>
        <xdr:cNvSpPr/>
      </xdr:nvSpPr>
      <xdr:spPr>
        <a:xfrm>
          <a:off x="16862050" y="16625045"/>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134470</xdr:colOff>
      <xdr:row>17</xdr:row>
      <xdr:rowOff>156882</xdr:rowOff>
    </xdr:from>
    <xdr:to>
      <xdr:col>16</xdr:col>
      <xdr:colOff>649940</xdr:colOff>
      <xdr:row>18</xdr:row>
      <xdr:rowOff>134470</xdr:rowOff>
    </xdr:to>
    <xdr:sp macro="" textlink="">
      <xdr:nvSpPr>
        <xdr:cNvPr id="8" name="Flecha derecha 7"/>
        <xdr:cNvSpPr/>
      </xdr:nvSpPr>
      <xdr:spPr>
        <a:xfrm>
          <a:off x="16850845" y="470030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9" name="Flecha derecha 8"/>
        <xdr:cNvSpPr/>
      </xdr:nvSpPr>
      <xdr:spPr>
        <a:xfrm>
          <a:off x="16862050" y="579848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836441</xdr:colOff>
      <xdr:row>0</xdr:row>
      <xdr:rowOff>57629</xdr:rowOff>
    </xdr:from>
    <xdr:to>
      <xdr:col>17</xdr:col>
      <xdr:colOff>2662842</xdr:colOff>
      <xdr:row>3</xdr:row>
      <xdr:rowOff>8406</xdr:rowOff>
    </xdr:to>
    <xdr:pic>
      <xdr:nvPicPr>
        <xdr:cNvPr id="10"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4816" y="57629"/>
          <a:ext cx="1826401" cy="560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24812</xdr:colOff>
      <xdr:row>0</xdr:row>
      <xdr:rowOff>176893</xdr:rowOff>
    </xdr:from>
    <xdr:to>
      <xdr:col>1</xdr:col>
      <xdr:colOff>2030504</xdr:colOff>
      <xdr:row>4</xdr:row>
      <xdr:rowOff>38660</xdr:rowOff>
    </xdr:to>
    <xdr:pic>
      <xdr:nvPicPr>
        <xdr:cNvPr id="11"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12" y="176893"/>
          <a:ext cx="2434317" cy="652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874059</xdr:colOff>
      <xdr:row>0</xdr:row>
      <xdr:rowOff>22412</xdr:rowOff>
    </xdr:from>
    <xdr:to>
      <xdr:col>17</xdr:col>
      <xdr:colOff>2699658</xdr:colOff>
      <xdr:row>3</xdr:row>
      <xdr:rowOff>90784</xdr:rowOff>
    </xdr:to>
    <xdr:pic>
      <xdr:nvPicPr>
        <xdr:cNvPr id="10"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12853" y="22412"/>
          <a:ext cx="1825599" cy="63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0</xdr:row>
      <xdr:rowOff>33617</xdr:rowOff>
    </xdr:from>
    <xdr:to>
      <xdr:col>1</xdr:col>
      <xdr:colOff>2099983</xdr:colOff>
      <xdr:row>3</xdr:row>
      <xdr:rowOff>149904</xdr:rowOff>
    </xdr:to>
    <xdr:pic>
      <xdr:nvPicPr>
        <xdr:cNvPr id="11"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8" y="33617"/>
          <a:ext cx="2447365" cy="719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123266</xdr:colOff>
      <xdr:row>53</xdr:row>
      <xdr:rowOff>89649</xdr:rowOff>
    </xdr:from>
    <xdr:to>
      <xdr:col>16</xdr:col>
      <xdr:colOff>638736</xdr:colOff>
      <xdr:row>54</xdr:row>
      <xdr:rowOff>67237</xdr:rowOff>
    </xdr:to>
    <xdr:sp macro="" textlink="">
      <xdr:nvSpPr>
        <xdr:cNvPr id="17" name="Flecha derecha 16"/>
        <xdr:cNvSpPr/>
      </xdr:nvSpPr>
      <xdr:spPr>
        <a:xfrm>
          <a:off x="18400060" y="10623178"/>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134471</xdr:colOff>
      <xdr:row>59</xdr:row>
      <xdr:rowOff>44823</xdr:rowOff>
    </xdr:from>
    <xdr:to>
      <xdr:col>16</xdr:col>
      <xdr:colOff>649941</xdr:colOff>
      <xdr:row>60</xdr:row>
      <xdr:rowOff>22411</xdr:rowOff>
    </xdr:to>
    <xdr:sp macro="" textlink="">
      <xdr:nvSpPr>
        <xdr:cNvPr id="19" name="Flecha derecha 18"/>
        <xdr:cNvSpPr/>
      </xdr:nvSpPr>
      <xdr:spPr>
        <a:xfrm>
          <a:off x="18411265" y="1172135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145676</xdr:colOff>
      <xdr:row>15</xdr:row>
      <xdr:rowOff>78441</xdr:rowOff>
    </xdr:from>
    <xdr:to>
      <xdr:col>16</xdr:col>
      <xdr:colOff>661146</xdr:colOff>
      <xdr:row>16</xdr:row>
      <xdr:rowOff>56029</xdr:rowOff>
    </xdr:to>
    <xdr:sp macro="" textlink="">
      <xdr:nvSpPr>
        <xdr:cNvPr id="20" name="Flecha derecha 19"/>
        <xdr:cNvSpPr/>
      </xdr:nvSpPr>
      <xdr:spPr>
        <a:xfrm>
          <a:off x="18422470" y="3372970"/>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156881</xdr:colOff>
      <xdr:row>21</xdr:row>
      <xdr:rowOff>33615</xdr:rowOff>
    </xdr:from>
    <xdr:to>
      <xdr:col>16</xdr:col>
      <xdr:colOff>672351</xdr:colOff>
      <xdr:row>22</xdr:row>
      <xdr:rowOff>11203</xdr:rowOff>
    </xdr:to>
    <xdr:sp macro="" textlink="">
      <xdr:nvSpPr>
        <xdr:cNvPr id="21" name="Flecha derecha 20"/>
        <xdr:cNvSpPr/>
      </xdr:nvSpPr>
      <xdr:spPr>
        <a:xfrm>
          <a:off x="18433675" y="4471144"/>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156883</xdr:colOff>
      <xdr:row>34</xdr:row>
      <xdr:rowOff>123265</xdr:rowOff>
    </xdr:from>
    <xdr:to>
      <xdr:col>16</xdr:col>
      <xdr:colOff>672353</xdr:colOff>
      <xdr:row>35</xdr:row>
      <xdr:rowOff>100853</xdr:rowOff>
    </xdr:to>
    <xdr:sp macro="" textlink="">
      <xdr:nvSpPr>
        <xdr:cNvPr id="22" name="Flecha derecha 21"/>
        <xdr:cNvSpPr/>
      </xdr:nvSpPr>
      <xdr:spPr>
        <a:xfrm>
          <a:off x="18433677" y="7037294"/>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168088</xdr:colOff>
      <xdr:row>40</xdr:row>
      <xdr:rowOff>78439</xdr:rowOff>
    </xdr:from>
    <xdr:to>
      <xdr:col>16</xdr:col>
      <xdr:colOff>683558</xdr:colOff>
      <xdr:row>41</xdr:row>
      <xdr:rowOff>56027</xdr:rowOff>
    </xdr:to>
    <xdr:sp macro="" textlink="">
      <xdr:nvSpPr>
        <xdr:cNvPr id="23" name="Flecha derecha 22"/>
        <xdr:cNvSpPr/>
      </xdr:nvSpPr>
      <xdr:spPr>
        <a:xfrm>
          <a:off x="18444882" y="8135468"/>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123264</xdr:colOff>
      <xdr:row>72</xdr:row>
      <xdr:rowOff>134471</xdr:rowOff>
    </xdr:from>
    <xdr:to>
      <xdr:col>16</xdr:col>
      <xdr:colOff>638734</xdr:colOff>
      <xdr:row>73</xdr:row>
      <xdr:rowOff>112059</xdr:rowOff>
    </xdr:to>
    <xdr:sp macro="" textlink="">
      <xdr:nvSpPr>
        <xdr:cNvPr id="24" name="Flecha derecha 23"/>
        <xdr:cNvSpPr/>
      </xdr:nvSpPr>
      <xdr:spPr>
        <a:xfrm>
          <a:off x="18400058" y="14287500"/>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134469</xdr:colOff>
      <xdr:row>78</xdr:row>
      <xdr:rowOff>89645</xdr:rowOff>
    </xdr:from>
    <xdr:to>
      <xdr:col>16</xdr:col>
      <xdr:colOff>649939</xdr:colOff>
      <xdr:row>79</xdr:row>
      <xdr:rowOff>67233</xdr:rowOff>
    </xdr:to>
    <xdr:sp macro="" textlink="">
      <xdr:nvSpPr>
        <xdr:cNvPr id="25" name="Flecha derecha 24"/>
        <xdr:cNvSpPr/>
      </xdr:nvSpPr>
      <xdr:spPr>
        <a:xfrm>
          <a:off x="18411263" y="15385674"/>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123265</xdr:colOff>
      <xdr:row>15</xdr:row>
      <xdr:rowOff>0</xdr:rowOff>
    </xdr:from>
    <xdr:to>
      <xdr:col>16</xdr:col>
      <xdr:colOff>638735</xdr:colOff>
      <xdr:row>15</xdr:row>
      <xdr:rowOff>168088</xdr:rowOff>
    </xdr:to>
    <xdr:sp macro="" textlink="">
      <xdr:nvSpPr>
        <xdr:cNvPr id="12" name="Flecha derecha 11"/>
        <xdr:cNvSpPr/>
      </xdr:nvSpPr>
      <xdr:spPr>
        <a:xfrm>
          <a:off x="18669000" y="376517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134470</xdr:colOff>
      <xdr:row>20</xdr:row>
      <xdr:rowOff>145674</xdr:rowOff>
    </xdr:from>
    <xdr:to>
      <xdr:col>16</xdr:col>
      <xdr:colOff>649940</xdr:colOff>
      <xdr:row>21</xdr:row>
      <xdr:rowOff>123262</xdr:rowOff>
    </xdr:to>
    <xdr:sp macro="" textlink="">
      <xdr:nvSpPr>
        <xdr:cNvPr id="13" name="Flecha derecha 12"/>
        <xdr:cNvSpPr/>
      </xdr:nvSpPr>
      <xdr:spPr>
        <a:xfrm>
          <a:off x="18680205" y="4863350"/>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134471</xdr:colOff>
      <xdr:row>35</xdr:row>
      <xdr:rowOff>123265</xdr:rowOff>
    </xdr:from>
    <xdr:to>
      <xdr:col>16</xdr:col>
      <xdr:colOff>649941</xdr:colOff>
      <xdr:row>36</xdr:row>
      <xdr:rowOff>100853</xdr:rowOff>
    </xdr:to>
    <xdr:sp macro="" textlink="">
      <xdr:nvSpPr>
        <xdr:cNvPr id="14" name="Flecha derecha 13"/>
        <xdr:cNvSpPr/>
      </xdr:nvSpPr>
      <xdr:spPr>
        <a:xfrm>
          <a:off x="18680206" y="750794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145676</xdr:colOff>
      <xdr:row>41</xdr:row>
      <xdr:rowOff>78439</xdr:rowOff>
    </xdr:from>
    <xdr:to>
      <xdr:col>16</xdr:col>
      <xdr:colOff>661146</xdr:colOff>
      <xdr:row>42</xdr:row>
      <xdr:rowOff>56027</xdr:rowOff>
    </xdr:to>
    <xdr:sp macro="" textlink="">
      <xdr:nvSpPr>
        <xdr:cNvPr id="15" name="Flecha derecha 14"/>
        <xdr:cNvSpPr/>
      </xdr:nvSpPr>
      <xdr:spPr>
        <a:xfrm>
          <a:off x="18691411" y="8606115"/>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119230</xdr:colOff>
      <xdr:row>55</xdr:row>
      <xdr:rowOff>16584</xdr:rowOff>
    </xdr:from>
    <xdr:to>
      <xdr:col>16</xdr:col>
      <xdr:colOff>634700</xdr:colOff>
      <xdr:row>56</xdr:row>
      <xdr:rowOff>0</xdr:rowOff>
    </xdr:to>
    <xdr:sp macro="" textlink="">
      <xdr:nvSpPr>
        <xdr:cNvPr id="16" name="Flecha derecha 15"/>
        <xdr:cNvSpPr/>
      </xdr:nvSpPr>
      <xdr:spPr>
        <a:xfrm>
          <a:off x="18285310" y="12559104"/>
          <a:ext cx="515470" cy="18153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61</xdr:row>
      <xdr:rowOff>78438</xdr:rowOff>
    </xdr:from>
    <xdr:to>
      <xdr:col>16</xdr:col>
      <xdr:colOff>661145</xdr:colOff>
      <xdr:row>62</xdr:row>
      <xdr:rowOff>56026</xdr:rowOff>
    </xdr:to>
    <xdr:sp macro="" textlink="">
      <xdr:nvSpPr>
        <xdr:cNvPr id="17" name="Flecha derecha 16"/>
        <xdr:cNvSpPr/>
      </xdr:nvSpPr>
      <xdr:spPr>
        <a:xfrm>
          <a:off x="18691410" y="1219199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112059</xdr:colOff>
      <xdr:row>74</xdr:row>
      <xdr:rowOff>56029</xdr:rowOff>
    </xdr:from>
    <xdr:to>
      <xdr:col>16</xdr:col>
      <xdr:colOff>627529</xdr:colOff>
      <xdr:row>75</xdr:row>
      <xdr:rowOff>33617</xdr:rowOff>
    </xdr:to>
    <xdr:sp macro="" textlink="">
      <xdr:nvSpPr>
        <xdr:cNvPr id="18" name="Flecha derecha 17"/>
        <xdr:cNvSpPr/>
      </xdr:nvSpPr>
      <xdr:spPr>
        <a:xfrm>
          <a:off x="18657794" y="14646088"/>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123264</xdr:colOff>
      <xdr:row>81</xdr:row>
      <xdr:rowOff>11203</xdr:rowOff>
    </xdr:from>
    <xdr:to>
      <xdr:col>16</xdr:col>
      <xdr:colOff>638734</xdr:colOff>
      <xdr:row>81</xdr:row>
      <xdr:rowOff>179291</xdr:rowOff>
    </xdr:to>
    <xdr:sp macro="" textlink="">
      <xdr:nvSpPr>
        <xdr:cNvPr id="19" name="Flecha derecha 18"/>
        <xdr:cNvSpPr/>
      </xdr:nvSpPr>
      <xdr:spPr>
        <a:xfrm>
          <a:off x="18668999" y="1574426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874059</xdr:colOff>
      <xdr:row>0</xdr:row>
      <xdr:rowOff>22412</xdr:rowOff>
    </xdr:from>
    <xdr:to>
      <xdr:col>17</xdr:col>
      <xdr:colOff>2699658</xdr:colOff>
      <xdr:row>3</xdr:row>
      <xdr:rowOff>5059</xdr:rowOff>
    </xdr:to>
    <xdr:pic>
      <xdr:nvPicPr>
        <xdr:cNvPr id="20" name="Imagen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3059" y="22412"/>
          <a:ext cx="1825599" cy="677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0</xdr:row>
      <xdr:rowOff>33617</xdr:rowOff>
    </xdr:from>
    <xdr:to>
      <xdr:col>1</xdr:col>
      <xdr:colOff>1976158</xdr:colOff>
      <xdr:row>3</xdr:row>
      <xdr:rowOff>64179</xdr:rowOff>
    </xdr:to>
    <xdr:pic>
      <xdr:nvPicPr>
        <xdr:cNvPr id="21" name="Imagen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8" y="33617"/>
          <a:ext cx="2447365" cy="725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100853</xdr:colOff>
      <xdr:row>15</xdr:row>
      <xdr:rowOff>470645</xdr:rowOff>
    </xdr:from>
    <xdr:to>
      <xdr:col>7</xdr:col>
      <xdr:colOff>690284</xdr:colOff>
      <xdr:row>15</xdr:row>
      <xdr:rowOff>651620</xdr:rowOff>
    </xdr:to>
    <xdr:sp macro="" textlink="">
      <xdr:nvSpPr>
        <xdr:cNvPr id="12" name="Flecha derecha 11"/>
        <xdr:cNvSpPr/>
      </xdr:nvSpPr>
      <xdr:spPr>
        <a:xfrm>
          <a:off x="7014882" y="313764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89648</xdr:colOff>
      <xdr:row>15</xdr:row>
      <xdr:rowOff>448235</xdr:rowOff>
    </xdr:from>
    <xdr:to>
      <xdr:col>12</xdr:col>
      <xdr:colOff>679079</xdr:colOff>
      <xdr:row>15</xdr:row>
      <xdr:rowOff>629210</xdr:rowOff>
    </xdr:to>
    <xdr:sp macro="" textlink="">
      <xdr:nvSpPr>
        <xdr:cNvPr id="13" name="Flecha derecha 12"/>
        <xdr:cNvSpPr/>
      </xdr:nvSpPr>
      <xdr:spPr>
        <a:xfrm>
          <a:off x="13469472" y="311523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112059</xdr:colOff>
      <xdr:row>36</xdr:row>
      <xdr:rowOff>67235</xdr:rowOff>
    </xdr:from>
    <xdr:to>
      <xdr:col>7</xdr:col>
      <xdr:colOff>701490</xdr:colOff>
      <xdr:row>36</xdr:row>
      <xdr:rowOff>248207</xdr:rowOff>
    </xdr:to>
    <xdr:sp macro="" textlink="">
      <xdr:nvSpPr>
        <xdr:cNvPr id="18" name="Flecha derecha 17"/>
        <xdr:cNvSpPr/>
      </xdr:nvSpPr>
      <xdr:spPr>
        <a:xfrm>
          <a:off x="7026088" y="10735235"/>
          <a:ext cx="589431" cy="180972"/>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672673</xdr:colOff>
      <xdr:row>1</xdr:row>
      <xdr:rowOff>49627</xdr:rowOff>
    </xdr:from>
    <xdr:to>
      <xdr:col>13</xdr:col>
      <xdr:colOff>2514600</xdr:colOff>
      <xdr:row>4</xdr:row>
      <xdr:rowOff>7781</xdr:rowOff>
    </xdr:to>
    <xdr:pic>
      <xdr:nvPicPr>
        <xdr:cNvPr id="17" name="Imagen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1316" y="280948"/>
          <a:ext cx="1841927" cy="55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13607</xdr:colOff>
      <xdr:row>1</xdr:row>
      <xdr:rowOff>79241</xdr:rowOff>
    </xdr:from>
    <xdr:to>
      <xdr:col>2</xdr:col>
      <xdr:colOff>442353</xdr:colOff>
      <xdr:row>4</xdr:row>
      <xdr:rowOff>118308</xdr:rowOff>
    </xdr:to>
    <xdr:pic>
      <xdr:nvPicPr>
        <xdr:cNvPr id="21" name="Imagen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07" y="79241"/>
          <a:ext cx="2442603" cy="63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119743</xdr:colOff>
      <xdr:row>17</xdr:row>
      <xdr:rowOff>457200</xdr:rowOff>
    </xdr:from>
    <xdr:to>
      <xdr:col>7</xdr:col>
      <xdr:colOff>709174</xdr:colOff>
      <xdr:row>17</xdr:row>
      <xdr:rowOff>649061</xdr:rowOff>
    </xdr:to>
    <xdr:sp macro="" textlink="">
      <xdr:nvSpPr>
        <xdr:cNvPr id="20" name="Flecha derecha 11"/>
        <xdr:cNvSpPr/>
      </xdr:nvSpPr>
      <xdr:spPr>
        <a:xfrm>
          <a:off x="7064829" y="6139543"/>
          <a:ext cx="589431" cy="19186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87085</xdr:colOff>
      <xdr:row>17</xdr:row>
      <xdr:rowOff>544286</xdr:rowOff>
    </xdr:from>
    <xdr:to>
      <xdr:col>12</xdr:col>
      <xdr:colOff>676516</xdr:colOff>
      <xdr:row>17</xdr:row>
      <xdr:rowOff>725261</xdr:rowOff>
    </xdr:to>
    <xdr:sp macro="" textlink="">
      <xdr:nvSpPr>
        <xdr:cNvPr id="22" name="Flecha derecha 11"/>
        <xdr:cNvSpPr/>
      </xdr:nvSpPr>
      <xdr:spPr>
        <a:xfrm>
          <a:off x="13498285" y="6226629"/>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97971</xdr:colOff>
      <xdr:row>26</xdr:row>
      <xdr:rowOff>43542</xdr:rowOff>
    </xdr:from>
    <xdr:to>
      <xdr:col>7</xdr:col>
      <xdr:colOff>687402</xdr:colOff>
      <xdr:row>26</xdr:row>
      <xdr:rowOff>224517</xdr:rowOff>
    </xdr:to>
    <xdr:sp macro="" textlink="">
      <xdr:nvSpPr>
        <xdr:cNvPr id="24" name="Flecha derecha 11"/>
        <xdr:cNvSpPr/>
      </xdr:nvSpPr>
      <xdr:spPr>
        <a:xfrm>
          <a:off x="7043057" y="9655628"/>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108857</xdr:colOff>
      <xdr:row>27</xdr:row>
      <xdr:rowOff>500743</xdr:rowOff>
    </xdr:from>
    <xdr:to>
      <xdr:col>7</xdr:col>
      <xdr:colOff>698288</xdr:colOff>
      <xdr:row>27</xdr:row>
      <xdr:rowOff>681718</xdr:rowOff>
    </xdr:to>
    <xdr:sp macro="" textlink="">
      <xdr:nvSpPr>
        <xdr:cNvPr id="25" name="Flecha derecha 11"/>
        <xdr:cNvSpPr/>
      </xdr:nvSpPr>
      <xdr:spPr>
        <a:xfrm>
          <a:off x="7053943" y="11049000"/>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65315</xdr:colOff>
      <xdr:row>27</xdr:row>
      <xdr:rowOff>489857</xdr:rowOff>
    </xdr:from>
    <xdr:to>
      <xdr:col>12</xdr:col>
      <xdr:colOff>654746</xdr:colOff>
      <xdr:row>27</xdr:row>
      <xdr:rowOff>670832</xdr:rowOff>
    </xdr:to>
    <xdr:sp macro="" textlink="">
      <xdr:nvSpPr>
        <xdr:cNvPr id="27" name="Flecha derecha 11"/>
        <xdr:cNvSpPr/>
      </xdr:nvSpPr>
      <xdr:spPr>
        <a:xfrm>
          <a:off x="13476515" y="11038114"/>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119744</xdr:colOff>
      <xdr:row>26</xdr:row>
      <xdr:rowOff>130629</xdr:rowOff>
    </xdr:from>
    <xdr:to>
      <xdr:col>12</xdr:col>
      <xdr:colOff>709175</xdr:colOff>
      <xdr:row>26</xdr:row>
      <xdr:rowOff>311604</xdr:rowOff>
    </xdr:to>
    <xdr:sp macro="" textlink="">
      <xdr:nvSpPr>
        <xdr:cNvPr id="28" name="Flecha derecha 11"/>
        <xdr:cNvSpPr/>
      </xdr:nvSpPr>
      <xdr:spPr>
        <a:xfrm>
          <a:off x="13530944" y="974271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97972</xdr:colOff>
      <xdr:row>37</xdr:row>
      <xdr:rowOff>370114</xdr:rowOff>
    </xdr:from>
    <xdr:to>
      <xdr:col>7</xdr:col>
      <xdr:colOff>687403</xdr:colOff>
      <xdr:row>38</xdr:row>
      <xdr:rowOff>28575</xdr:rowOff>
    </xdr:to>
    <xdr:sp macro="" textlink="">
      <xdr:nvSpPr>
        <xdr:cNvPr id="29" name="Flecha derecha 11"/>
        <xdr:cNvSpPr/>
      </xdr:nvSpPr>
      <xdr:spPr>
        <a:xfrm>
          <a:off x="7043058" y="15653657"/>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104775</xdr:colOff>
      <xdr:row>52</xdr:row>
      <xdr:rowOff>247650</xdr:rowOff>
    </xdr:from>
    <xdr:to>
      <xdr:col>11</xdr:col>
      <xdr:colOff>694206</xdr:colOff>
      <xdr:row>53</xdr:row>
      <xdr:rowOff>85724</xdr:rowOff>
    </xdr:to>
    <xdr:sp macro="" textlink="">
      <xdr:nvSpPr>
        <xdr:cNvPr id="8" name="Flecha derecha 7"/>
        <xdr:cNvSpPr/>
      </xdr:nvSpPr>
      <xdr:spPr>
        <a:xfrm>
          <a:off x="9705975" y="9477375"/>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123825</xdr:colOff>
      <xdr:row>56</xdr:row>
      <xdr:rowOff>200025</xdr:rowOff>
    </xdr:from>
    <xdr:to>
      <xdr:col>11</xdr:col>
      <xdr:colOff>713256</xdr:colOff>
      <xdr:row>57</xdr:row>
      <xdr:rowOff>38099</xdr:rowOff>
    </xdr:to>
    <xdr:sp macro="" textlink="">
      <xdr:nvSpPr>
        <xdr:cNvPr id="9" name="Flecha derecha 8"/>
        <xdr:cNvSpPr/>
      </xdr:nvSpPr>
      <xdr:spPr>
        <a:xfrm>
          <a:off x="9725025" y="1080135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12</xdr:col>
      <xdr:colOff>327838</xdr:colOff>
      <xdr:row>1</xdr:row>
      <xdr:rowOff>58068</xdr:rowOff>
    </xdr:from>
    <xdr:to>
      <xdr:col>12</xdr:col>
      <xdr:colOff>2175878</xdr:colOff>
      <xdr:row>4</xdr:row>
      <xdr:rowOff>26119</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6985" y="282186"/>
          <a:ext cx="1848040" cy="57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44824</xdr:colOff>
      <xdr:row>1</xdr:row>
      <xdr:rowOff>18408</xdr:rowOff>
    </xdr:from>
    <xdr:to>
      <xdr:col>2</xdr:col>
      <xdr:colOff>1196713</xdr:colOff>
      <xdr:row>4</xdr:row>
      <xdr:rowOff>67372</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4" y="242526"/>
          <a:ext cx="2445659" cy="65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79001</xdr:colOff>
      <xdr:row>163</xdr:row>
      <xdr:rowOff>200025</xdr:rowOff>
    </xdr:from>
    <xdr:to>
      <xdr:col>11</xdr:col>
      <xdr:colOff>620807</xdr:colOff>
      <xdr:row>164</xdr:row>
      <xdr:rowOff>38099</xdr:rowOff>
    </xdr:to>
    <xdr:sp macro="" textlink="">
      <xdr:nvSpPr>
        <xdr:cNvPr id="11" name="Flecha derecha 10"/>
        <xdr:cNvSpPr/>
      </xdr:nvSpPr>
      <xdr:spPr>
        <a:xfrm>
          <a:off x="12058089" y="53909819"/>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78440</xdr:colOff>
      <xdr:row>159</xdr:row>
      <xdr:rowOff>302558</xdr:rowOff>
    </xdr:from>
    <xdr:to>
      <xdr:col>11</xdr:col>
      <xdr:colOff>620246</xdr:colOff>
      <xdr:row>160</xdr:row>
      <xdr:rowOff>140632</xdr:rowOff>
    </xdr:to>
    <xdr:sp macro="" textlink="">
      <xdr:nvSpPr>
        <xdr:cNvPr id="12" name="Flecha derecha 11"/>
        <xdr:cNvSpPr/>
      </xdr:nvSpPr>
      <xdr:spPr>
        <a:xfrm>
          <a:off x="12057528" y="52622823"/>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112058</xdr:colOff>
      <xdr:row>17</xdr:row>
      <xdr:rowOff>425823</xdr:rowOff>
    </xdr:from>
    <xdr:to>
      <xdr:col>7</xdr:col>
      <xdr:colOff>701489</xdr:colOff>
      <xdr:row>18</xdr:row>
      <xdr:rowOff>68915</xdr:rowOff>
    </xdr:to>
    <xdr:sp macro="" textlink="">
      <xdr:nvSpPr>
        <xdr:cNvPr id="5" name="Flecha derecha 4"/>
        <xdr:cNvSpPr/>
      </xdr:nvSpPr>
      <xdr:spPr>
        <a:xfrm>
          <a:off x="8101852" y="3417794"/>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217715</xdr:colOff>
      <xdr:row>18</xdr:row>
      <xdr:rowOff>393329</xdr:rowOff>
    </xdr:from>
    <xdr:to>
      <xdr:col>3</xdr:col>
      <xdr:colOff>609920</xdr:colOff>
      <xdr:row>28</xdr:row>
      <xdr:rowOff>149680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123265</xdr:colOff>
      <xdr:row>15</xdr:row>
      <xdr:rowOff>571500</xdr:rowOff>
    </xdr:from>
    <xdr:to>
      <xdr:col>7</xdr:col>
      <xdr:colOff>712696</xdr:colOff>
      <xdr:row>16</xdr:row>
      <xdr:rowOff>68915</xdr:rowOff>
    </xdr:to>
    <xdr:sp macro="" textlink="">
      <xdr:nvSpPr>
        <xdr:cNvPr id="7" name="Flecha derecha 6"/>
        <xdr:cNvSpPr/>
      </xdr:nvSpPr>
      <xdr:spPr>
        <a:xfrm>
          <a:off x="7575177" y="228600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8</xdr:col>
      <xdr:colOff>1233413</xdr:colOff>
      <xdr:row>0</xdr:row>
      <xdr:rowOff>198204</xdr:rowOff>
    </xdr:from>
    <xdr:to>
      <xdr:col>8</xdr:col>
      <xdr:colOff>3085656</xdr:colOff>
      <xdr:row>3</xdr:row>
      <xdr:rowOff>105042</xdr:rowOff>
    </xdr:to>
    <xdr:pic>
      <xdr:nvPicPr>
        <xdr:cNvPr id="10" name="Imagen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94069" y="198204"/>
          <a:ext cx="1852243" cy="572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177895</xdr:colOff>
      <xdr:row>1</xdr:row>
      <xdr:rowOff>49923</xdr:rowOff>
    </xdr:from>
    <xdr:to>
      <xdr:col>2</xdr:col>
      <xdr:colOff>331951</xdr:colOff>
      <xdr:row>4</xdr:row>
      <xdr:rowOff>96505</xdr:rowOff>
    </xdr:to>
    <xdr:pic>
      <xdr:nvPicPr>
        <xdr:cNvPr id="11" name="Imagen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7895" y="276142"/>
          <a:ext cx="2440056" cy="653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112058</xdr:colOff>
      <xdr:row>39</xdr:row>
      <xdr:rowOff>425823</xdr:rowOff>
    </xdr:from>
    <xdr:to>
      <xdr:col>7</xdr:col>
      <xdr:colOff>701489</xdr:colOff>
      <xdr:row>40</xdr:row>
      <xdr:rowOff>68915</xdr:rowOff>
    </xdr:to>
    <xdr:sp macro="" textlink="">
      <xdr:nvSpPr>
        <xdr:cNvPr id="8" name="Flecha derecha 7"/>
        <xdr:cNvSpPr/>
      </xdr:nvSpPr>
      <xdr:spPr>
        <a:xfrm>
          <a:off x="8337176" y="5546911"/>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123265</xdr:colOff>
      <xdr:row>37</xdr:row>
      <xdr:rowOff>571500</xdr:rowOff>
    </xdr:from>
    <xdr:to>
      <xdr:col>7</xdr:col>
      <xdr:colOff>712696</xdr:colOff>
      <xdr:row>38</xdr:row>
      <xdr:rowOff>68915</xdr:rowOff>
    </xdr:to>
    <xdr:sp macro="" textlink="">
      <xdr:nvSpPr>
        <xdr:cNvPr id="9" name="Flecha derecha 8"/>
        <xdr:cNvSpPr/>
      </xdr:nvSpPr>
      <xdr:spPr>
        <a:xfrm>
          <a:off x="8348383" y="4459941"/>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298556</xdr:colOff>
      <xdr:row>40</xdr:row>
      <xdr:rowOff>415419</xdr:rowOff>
    </xdr:from>
    <xdr:to>
      <xdr:col>3</xdr:col>
      <xdr:colOff>690761</xdr:colOff>
      <xdr:row>50</xdr:row>
      <xdr:rowOff>106934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tellez/Downloads/IAT%20NUEVO%20eli%20y%20jorge%20(Casandra%20Tellez%20Pere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de usuario"/>
      <sheetName val="MEVyT"/>
      <sheetName val="MEVyT Modulos"/>
      <sheetName val="MEVyT Acreditación"/>
      <sheetName val="Asesores"/>
      <sheetName val="PEC"/>
      <sheetName val="Convenios"/>
      <sheetName val="Buenas Prácticas"/>
      <sheetName val="Base de Datos"/>
    </sheetNames>
    <sheetDataSet>
      <sheetData sheetId="0"/>
      <sheetData sheetId="1"/>
      <sheetData sheetId="2"/>
      <sheetData sheetId="3"/>
      <sheetData sheetId="4"/>
      <sheetData sheetId="5"/>
      <sheetData sheetId="6"/>
      <sheetData sheetId="7"/>
      <sheetData sheetId="8"/>
      <sheetData sheetId="9"/>
      <sheetData sheetId="10">
        <row r="2">
          <cell r="F2" t="str">
            <v>Administrativos de la Administración Pública Federal</v>
          </cell>
        </row>
        <row r="3">
          <cell r="F3" t="str">
            <v>Gobernación</v>
          </cell>
          <cell r="S3">
            <v>1</v>
          </cell>
        </row>
        <row r="4">
          <cell r="F4" t="str">
            <v>Hacienda y Crédito Público</v>
          </cell>
          <cell r="N4" t="str">
            <v>Verbal</v>
          </cell>
          <cell r="O4" t="str">
            <v>Si</v>
          </cell>
          <cell r="S4">
            <v>2</v>
          </cell>
          <cell r="U4" t="str">
            <v>1er Trimestre</v>
          </cell>
        </row>
        <row r="5">
          <cell r="F5" t="str">
            <v>Defensa Nacional</v>
          </cell>
          <cell r="N5" t="str">
            <v>Oficial</v>
          </cell>
          <cell r="O5" t="str">
            <v>No</v>
          </cell>
          <cell r="S5">
            <v>3</v>
          </cell>
          <cell r="U5" t="str">
            <v>2do Trimestre</v>
          </cell>
        </row>
        <row r="6">
          <cell r="F6" t="str">
            <v xml:space="preserve">Agricultura, Ganadería y Desarrollo rural </v>
          </cell>
          <cell r="S6">
            <v>4</v>
          </cell>
          <cell r="U6" t="str">
            <v>3er Timestre</v>
          </cell>
        </row>
        <row r="7">
          <cell r="F7" t="str">
            <v>Comunicaciones y Transportes</v>
          </cell>
          <cell r="S7">
            <v>5</v>
          </cell>
          <cell r="U7" t="str">
            <v xml:space="preserve">4to Trimestre </v>
          </cell>
        </row>
        <row r="8">
          <cell r="F8" t="str">
            <v>Comercio y Fomento Industrial</v>
          </cell>
          <cell r="S8">
            <v>6</v>
          </cell>
        </row>
        <row r="9">
          <cell r="F9" t="str">
            <v xml:space="preserve">Educación Pública </v>
          </cell>
          <cell r="S9">
            <v>7</v>
          </cell>
        </row>
        <row r="10">
          <cell r="F10" t="str">
            <v>Salud</v>
          </cell>
          <cell r="S10">
            <v>8</v>
          </cell>
        </row>
        <row r="11">
          <cell r="F11" t="str">
            <v xml:space="preserve">Trabajo y Previsión Social </v>
          </cell>
          <cell r="S11">
            <v>9</v>
          </cell>
        </row>
        <row r="12">
          <cell r="F12" t="str">
            <v>Reforma Agraria</v>
          </cell>
          <cell r="S12">
            <v>10</v>
          </cell>
        </row>
        <row r="13">
          <cell r="F13" t="str">
            <v>Medio Ambiente, Recursos Naturales y Pesca</v>
          </cell>
          <cell r="S13">
            <v>11</v>
          </cell>
        </row>
        <row r="14">
          <cell r="F14" t="str">
            <v>Procuraduría General de la República</v>
          </cell>
          <cell r="S14">
            <v>12</v>
          </cell>
        </row>
        <row r="15">
          <cell r="F15" t="str">
            <v>Energía</v>
          </cell>
          <cell r="S15">
            <v>13</v>
          </cell>
        </row>
        <row r="16">
          <cell r="F16" t="str">
            <v xml:space="preserve">Desarrollo Social </v>
          </cell>
          <cell r="S16">
            <v>14</v>
          </cell>
        </row>
        <row r="17">
          <cell r="F17" t="str">
            <v xml:space="preserve">Turismo </v>
          </cell>
          <cell r="S17">
            <v>15</v>
          </cell>
        </row>
        <row r="18">
          <cell r="F18" t="str">
            <v xml:space="preserve">Entidades Paraestatales no Coordinadas Sectorialmente </v>
          </cell>
          <cell r="S18">
            <v>16</v>
          </cell>
        </row>
        <row r="19">
          <cell r="S19">
            <v>17</v>
          </cell>
        </row>
        <row r="20">
          <cell r="S20">
            <v>18</v>
          </cell>
        </row>
        <row r="21">
          <cell r="F21" t="str">
            <v>1.- Asistencia social, conforme a lo establecido en la Ley Sobre el Sistema Nacional de Asistencia Social y en la Ley General de Salud</v>
          </cell>
          <cell r="S21">
            <v>19</v>
          </cell>
        </row>
        <row r="22">
          <cell r="F22" t="str">
            <v>2.- Apoyo a la alimentación popular</v>
          </cell>
          <cell r="S22">
            <v>20</v>
          </cell>
        </row>
        <row r="23">
          <cell r="F23" t="str">
            <v>3.- Cívicas, enfocadas a promover la participación ciudadana en asuntos de interés público</v>
          </cell>
          <cell r="S23">
            <v>21</v>
          </cell>
        </row>
        <row r="24">
          <cell r="F24" t="str">
            <v>4.- Asistencia jurídica</v>
          </cell>
          <cell r="S24">
            <v>22</v>
          </cell>
        </row>
        <row r="25">
          <cell r="F25" t="str">
            <v>5.- Apoyo para el desarrollo de los pueblos y comunidades indígenas</v>
          </cell>
          <cell r="S25">
            <v>23</v>
          </cell>
        </row>
        <row r="26">
          <cell r="F26" t="str">
            <v>6.- Promoción de la equidad de género</v>
          </cell>
          <cell r="S26">
            <v>24</v>
          </cell>
        </row>
        <row r="27">
          <cell r="F27" t="str">
            <v xml:space="preserve">7.- Aportación de servicios para la atención a grupos sociales con discapacidad </v>
          </cell>
          <cell r="S27">
            <v>25</v>
          </cell>
        </row>
        <row r="28">
          <cell r="F28" t="str">
            <v xml:space="preserve">8.- Cooperación para el desarrollo comunitario en el entorno urbano o rural Fracción reforma </v>
          </cell>
          <cell r="S28">
            <v>26</v>
          </cell>
        </row>
        <row r="29">
          <cell r="F29" t="str">
            <v>9.-  Apoyo en la defensa y promoción de los derechos humanos</v>
          </cell>
          <cell r="S29">
            <v>27</v>
          </cell>
        </row>
        <row r="30">
          <cell r="F30" t="str">
            <v>10.- Promoción del deporte</v>
          </cell>
          <cell r="S30">
            <v>28</v>
          </cell>
        </row>
        <row r="31">
          <cell r="F31" t="str">
            <v>11.- Promoción y aportación de servicios para la atención de la salud y cuestiones sanitarias</v>
          </cell>
          <cell r="S31">
            <v>29</v>
          </cell>
        </row>
        <row r="32">
          <cell r="F32" t="str">
            <v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v>
          </cell>
          <cell r="S32">
            <v>30</v>
          </cell>
        </row>
        <row r="33">
          <cell r="F33" t="str">
            <v>13.- Promoción y fomento educativo, cultural, artístico, científico y tecnológico</v>
          </cell>
          <cell r="S33">
            <v>31</v>
          </cell>
        </row>
        <row r="34">
          <cell r="F34" t="str">
            <v>14.- Fomento de acciones para mejorar la economía popular</v>
          </cell>
          <cell r="S34">
            <v>32</v>
          </cell>
        </row>
        <row r="35">
          <cell r="F35" t="str">
            <v>15.- Participación en acciones de protección civil</v>
          </cell>
          <cell r="S35">
            <v>33</v>
          </cell>
        </row>
        <row r="36">
          <cell r="F36" t="str">
            <v xml:space="preserve">16.- Prestación de servicios de apoyo a la creación y fortalecimiento de organizaciones </v>
          </cell>
          <cell r="S36">
            <v>34</v>
          </cell>
        </row>
        <row r="37">
          <cell r="F37" t="str">
            <v>17.- Promoción y defensa de los derechos de los consumidores</v>
          </cell>
          <cell r="S37">
            <v>35</v>
          </cell>
        </row>
        <row r="38">
          <cell r="F38" t="str">
            <v>18.- Acciones que promuevan el fortalecimiento del tejido social y la seguridad ciudadana</v>
          </cell>
          <cell r="S38">
            <v>36</v>
          </cell>
        </row>
        <row r="39">
          <cell r="F39" t="str">
            <v>19.- Otras</v>
          </cell>
          <cell r="S39">
            <v>37</v>
          </cell>
        </row>
        <row r="40">
          <cell r="S40">
            <v>38</v>
          </cell>
        </row>
        <row r="41">
          <cell r="S41">
            <v>39</v>
          </cell>
        </row>
        <row r="42">
          <cell r="S42">
            <v>40</v>
          </cell>
        </row>
        <row r="43">
          <cell r="S43">
            <v>41</v>
          </cell>
        </row>
        <row r="44">
          <cell r="S44">
            <v>42</v>
          </cell>
        </row>
        <row r="45">
          <cell r="S45">
            <v>43</v>
          </cell>
        </row>
        <row r="46">
          <cell r="S46">
            <v>44</v>
          </cell>
        </row>
        <row r="47">
          <cell r="S47">
            <v>45</v>
          </cell>
        </row>
        <row r="48">
          <cell r="S48">
            <v>46</v>
          </cell>
        </row>
        <row r="49">
          <cell r="S49">
            <v>47</v>
          </cell>
        </row>
        <row r="50">
          <cell r="S50">
            <v>48</v>
          </cell>
        </row>
        <row r="51">
          <cell r="S51">
            <v>49</v>
          </cell>
        </row>
        <row r="52">
          <cell r="S52">
            <v>50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BB1B3D"/>
    <pageSetUpPr fitToPage="1"/>
  </sheetPr>
  <dimension ref="A1:N57"/>
  <sheetViews>
    <sheetView showGridLines="0" tabSelected="1" view="pageBreakPreview" zoomScale="85" zoomScaleNormal="55" zoomScaleSheetLayoutView="85" workbookViewId="0"/>
  </sheetViews>
  <sheetFormatPr baseColWidth="10" defaultColWidth="0" defaultRowHeight="0" customHeight="1" zeroHeight="1"/>
  <cols>
    <col min="1" max="1" width="10.375" style="228" customWidth="1"/>
    <col min="2" max="2" width="19.875" style="228" customWidth="1"/>
    <col min="3" max="5" width="10.375" style="228" customWidth="1"/>
    <col min="6" max="7" width="10.25" style="228" customWidth="1"/>
    <col min="8" max="10" width="10.375" style="228" customWidth="1"/>
    <col min="11" max="16384" width="10.375" style="228" hidden="1"/>
  </cols>
  <sheetData>
    <row r="1" spans="1:14" ht="15">
      <c r="A1" s="57"/>
      <c r="B1" s="56"/>
      <c r="C1" s="56"/>
      <c r="D1" s="56"/>
      <c r="E1" s="58"/>
      <c r="F1" s="61"/>
      <c r="G1" s="57"/>
      <c r="H1" s="57"/>
      <c r="I1" s="57"/>
      <c r="J1" s="57"/>
      <c r="K1" s="61"/>
      <c r="L1" s="57"/>
      <c r="M1" s="57"/>
      <c r="N1" s="57"/>
    </row>
    <row r="2" spans="1:14" ht="9.75" customHeight="1">
      <c r="A2" s="57"/>
      <c r="B2" s="56"/>
      <c r="C2" s="56"/>
      <c r="D2" s="56"/>
      <c r="E2" s="58"/>
      <c r="F2" s="61"/>
      <c r="G2" s="57"/>
      <c r="H2" s="57"/>
      <c r="I2" s="57"/>
      <c r="J2" s="57"/>
      <c r="K2" s="61"/>
      <c r="L2" s="57"/>
      <c r="M2" s="57"/>
      <c r="N2" s="57"/>
    </row>
    <row r="3" spans="1:14" ht="17.25" customHeight="1">
      <c r="A3" s="527" t="s">
        <v>472</v>
      </c>
      <c r="B3" s="527"/>
      <c r="C3" s="527"/>
      <c r="D3" s="527"/>
      <c r="E3" s="527"/>
      <c r="F3" s="527"/>
      <c r="G3" s="527"/>
      <c r="H3" s="527"/>
      <c r="I3" s="527"/>
      <c r="J3" s="527"/>
      <c r="K3" s="527"/>
      <c r="L3" s="527"/>
      <c r="M3" s="527"/>
      <c r="N3" s="527"/>
    </row>
    <row r="4" spans="1:14" ht="14.25" customHeight="1">
      <c r="A4" s="528" t="s">
        <v>473</v>
      </c>
      <c r="B4" s="528"/>
      <c r="C4" s="528"/>
      <c r="D4" s="528"/>
      <c r="E4" s="528"/>
      <c r="F4" s="528"/>
      <c r="G4" s="528"/>
      <c r="H4" s="528"/>
      <c r="I4" s="528"/>
      <c r="J4" s="528"/>
      <c r="K4" s="528"/>
      <c r="L4" s="528"/>
      <c r="M4" s="528"/>
      <c r="N4" s="528"/>
    </row>
    <row r="5" spans="1:14" ht="14.25" customHeight="1">
      <c r="A5" s="528" t="s">
        <v>474</v>
      </c>
      <c r="B5" s="528"/>
      <c r="C5" s="528"/>
      <c r="D5" s="528"/>
      <c r="E5" s="528"/>
      <c r="F5" s="528"/>
      <c r="G5" s="528"/>
      <c r="H5" s="528"/>
      <c r="I5" s="528"/>
      <c r="J5" s="528"/>
      <c r="K5" s="528"/>
      <c r="L5" s="528"/>
      <c r="M5" s="528"/>
      <c r="N5" s="528"/>
    </row>
    <row r="6" spans="1:14" ht="14.25" customHeight="1">
      <c r="A6" s="528" t="s">
        <v>526</v>
      </c>
      <c r="B6" s="528"/>
      <c r="C6" s="528"/>
      <c r="D6" s="528"/>
      <c r="E6" s="528"/>
      <c r="F6" s="528"/>
      <c r="G6" s="528"/>
      <c r="H6" s="528"/>
      <c r="I6" s="528"/>
      <c r="J6" s="528"/>
      <c r="K6" s="528"/>
      <c r="L6" s="528"/>
      <c r="M6" s="528"/>
      <c r="N6" s="528"/>
    </row>
    <row r="7" spans="1:14" ht="15">
      <c r="A7" s="292"/>
      <c r="B7" s="292"/>
      <c r="C7" s="293"/>
      <c r="D7" s="293"/>
      <c r="E7" s="293"/>
      <c r="F7" s="293"/>
      <c r="G7" s="293"/>
      <c r="H7" s="293"/>
      <c r="I7" s="293"/>
      <c r="J7" s="293"/>
      <c r="K7" s="293"/>
      <c r="L7" s="293"/>
      <c r="M7" s="293"/>
      <c r="N7" s="293"/>
    </row>
    <row r="8" spans="1:14" ht="16.5">
      <c r="A8" s="526" t="s">
        <v>372</v>
      </c>
      <c r="B8" s="526"/>
      <c r="C8" s="526"/>
      <c r="D8" s="526"/>
      <c r="E8" s="526"/>
      <c r="F8" s="526"/>
      <c r="G8" s="526"/>
      <c r="H8" s="526"/>
      <c r="I8" s="526"/>
      <c r="J8" s="526"/>
      <c r="K8" s="526"/>
      <c r="L8" s="526"/>
      <c r="M8" s="526"/>
      <c r="N8" s="526"/>
    </row>
    <row r="9" spans="1:14" ht="15"/>
    <row r="10" spans="1:14" ht="15"/>
    <row r="11" spans="1:14" ht="15"/>
    <row r="12" spans="1:14" ht="15"/>
    <row r="13" spans="1:14" ht="15"/>
    <row r="14" spans="1:14" ht="15"/>
    <row r="15" spans="1:14" ht="15"/>
    <row r="16" spans="1:14" ht="15"/>
    <row r="17" ht="15"/>
    <row r="18" ht="15"/>
    <row r="19" ht="15"/>
    <row r="20" ht="15"/>
    <row r="21" ht="15"/>
    <row r="22" ht="15"/>
    <row r="23" ht="15"/>
    <row r="24" ht="15"/>
    <row r="25" ht="15"/>
    <row r="26" ht="15"/>
    <row r="27" ht="15"/>
    <row r="28" ht="15"/>
    <row r="29" ht="15"/>
    <row r="30" ht="15" customHeight="1"/>
    <row r="31" ht="15" customHeight="1"/>
    <row r="32" ht="15" customHeight="1"/>
    <row r="33" spans="8:8" ht="15"/>
    <row r="34" spans="8:8" ht="15"/>
    <row r="35" spans="8:8" ht="15"/>
    <row r="36" spans="8:8" ht="15"/>
    <row r="37" spans="8:8" ht="15">
      <c r="H37" s="54"/>
    </row>
    <row r="38" spans="8:8" ht="15"/>
    <row r="39" spans="8:8" ht="15"/>
    <row r="40" spans="8:8" ht="15">
      <c r="H40" s="54"/>
    </row>
    <row r="41" spans="8:8" ht="15"/>
    <row r="42" spans="8:8" ht="15"/>
    <row r="43" spans="8:8" ht="15"/>
    <row r="44" spans="8:8" ht="15"/>
    <row r="45" spans="8:8" ht="15">
      <c r="H45" s="54"/>
    </row>
    <row r="46" spans="8:8" ht="15"/>
    <row r="47" spans="8:8" ht="15">
      <c r="H47" s="54"/>
    </row>
    <row r="48" spans="8:8" ht="15"/>
    <row r="49" spans="8:8" ht="15"/>
    <row r="50" spans="8:8" ht="15">
      <c r="H50" s="54"/>
    </row>
    <row r="51" spans="8:8" ht="15"/>
    <row r="52" spans="8:8" ht="15"/>
    <row r="53" spans="8:8" ht="15">
      <c r="H53" s="54"/>
    </row>
    <row r="54" spans="8:8" ht="15"/>
    <row r="55" spans="8:8" ht="15"/>
    <row r="56" spans="8:8" ht="15" hidden="1"/>
    <row r="57" spans="8:8" ht="0" hidden="1" customHeight="1"/>
  </sheetData>
  <sheetProtection selectLockedCells="1"/>
  <mergeCells count="5">
    <mergeCell ref="A8:N8"/>
    <mergeCell ref="A3:N3"/>
    <mergeCell ref="A4:N4"/>
    <mergeCell ref="A5:N5"/>
    <mergeCell ref="A6:N6"/>
  </mergeCells>
  <printOptions horizontalCentered="1" verticalCentered="1"/>
  <pageMargins left="0.23622047244094491" right="0.23622047244094491" top="0.35433070866141736" bottom="0.55118110236220474" header="0.31496062992125984" footer="0.31496062992125984"/>
  <pageSetup paperSize="9" scale="80" orientation="portrait"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Datos'!$B$1:$B$33</xm:f>
          </x14:formula1>
          <xm:sqref>A8:N8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BB1B3D"/>
    <pageSetUpPr fitToPage="1"/>
  </sheetPr>
  <dimension ref="A2:T173"/>
  <sheetViews>
    <sheetView showGridLines="0" view="pageBreakPreview" zoomScale="85" zoomScaleNormal="80" zoomScaleSheetLayoutView="85" workbookViewId="0"/>
  </sheetViews>
  <sheetFormatPr baseColWidth="10" defaultColWidth="11" defaultRowHeight="15.75"/>
  <cols>
    <col min="1" max="1" width="3.75" style="108" bestFit="1" customWidth="1"/>
    <col min="2" max="2" width="36.25" style="103" customWidth="1"/>
    <col min="3" max="3" width="17.375" style="103" customWidth="1"/>
    <col min="4" max="4" width="37.125" style="103" customWidth="1"/>
    <col min="5" max="6" width="11" style="103"/>
    <col min="7" max="7" width="11.875" style="103" customWidth="1"/>
    <col min="8" max="8" width="11.625" style="103" customWidth="1"/>
    <col min="9" max="9" width="11.875" style="103" customWidth="1"/>
    <col min="10" max="10" width="10.625" style="103" customWidth="1"/>
    <col min="11" max="12" width="8.625" style="103" customWidth="1"/>
    <col min="13" max="13" width="11.75" style="103" customWidth="1"/>
    <col min="14" max="14" width="11.625" style="103" customWidth="1"/>
    <col min="15" max="15" width="3.75" style="343" customWidth="1"/>
    <col min="16" max="17" width="35.125" style="103" customWidth="1"/>
    <col min="18" max="16384" width="11" style="103"/>
  </cols>
  <sheetData>
    <row r="2" spans="1:20" ht="19.5" customHeight="1">
      <c r="A2" s="527" t="s">
        <v>472</v>
      </c>
      <c r="B2" s="527"/>
      <c r="C2" s="527"/>
      <c r="D2" s="527"/>
      <c r="E2" s="527"/>
      <c r="F2" s="527"/>
      <c r="G2" s="527"/>
      <c r="H2" s="527"/>
      <c r="I2" s="527"/>
      <c r="J2" s="527"/>
      <c r="K2" s="527"/>
      <c r="L2" s="527"/>
      <c r="M2" s="527"/>
      <c r="N2" s="699"/>
      <c r="O2" s="697" t="s">
        <v>602</v>
      </c>
      <c r="P2" s="697"/>
      <c r="Q2" s="697"/>
    </row>
    <row r="3" spans="1:20" ht="14.25" customHeight="1">
      <c r="A3" s="700" t="s">
        <v>473</v>
      </c>
      <c r="B3" s="700"/>
      <c r="C3" s="700"/>
      <c r="D3" s="700"/>
      <c r="E3" s="700"/>
      <c r="F3" s="700"/>
      <c r="G3" s="700"/>
      <c r="H3" s="700"/>
      <c r="I3" s="700"/>
      <c r="J3" s="700"/>
      <c r="K3" s="700"/>
      <c r="L3" s="700"/>
      <c r="M3" s="700"/>
      <c r="N3" s="700"/>
      <c r="O3" s="340"/>
      <c r="P3" s="104"/>
      <c r="Q3" s="104"/>
    </row>
    <row r="4" spans="1:20" ht="14.25" customHeight="1">
      <c r="A4" s="528" t="s">
        <v>474</v>
      </c>
      <c r="B4" s="528"/>
      <c r="C4" s="528"/>
      <c r="D4" s="528"/>
      <c r="E4" s="528"/>
      <c r="F4" s="528"/>
      <c r="G4" s="528"/>
      <c r="H4" s="528"/>
      <c r="I4" s="528"/>
      <c r="J4" s="528"/>
      <c r="K4" s="528"/>
      <c r="L4" s="528"/>
      <c r="M4" s="528"/>
      <c r="N4" s="528"/>
      <c r="O4" s="340"/>
      <c r="P4" s="336"/>
      <c r="Q4" s="336"/>
      <c r="R4" s="316"/>
    </row>
    <row r="5" spans="1:20" ht="14.25" customHeight="1">
      <c r="A5" s="528" t="s">
        <v>526</v>
      </c>
      <c r="B5" s="528"/>
      <c r="C5" s="528"/>
      <c r="D5" s="528"/>
      <c r="E5" s="528"/>
      <c r="F5" s="528"/>
      <c r="G5" s="528"/>
      <c r="H5" s="528"/>
      <c r="I5" s="528"/>
      <c r="J5" s="528"/>
      <c r="K5" s="528"/>
      <c r="L5" s="528"/>
      <c r="M5" s="528"/>
      <c r="N5" s="528"/>
      <c r="O5" s="340"/>
      <c r="P5" s="336"/>
      <c r="Q5" s="336"/>
      <c r="R5" s="316"/>
    </row>
    <row r="6" spans="1:20">
      <c r="A6" s="292"/>
      <c r="B6" s="292"/>
      <c r="C6" s="293"/>
      <c r="D6" s="293"/>
      <c r="E6" s="293"/>
      <c r="F6" s="293"/>
      <c r="G6" s="293"/>
      <c r="H6" s="293"/>
      <c r="I6" s="293"/>
      <c r="O6" s="340"/>
      <c r="P6" s="336"/>
      <c r="Q6" s="336"/>
      <c r="R6" s="316"/>
    </row>
    <row r="7" spans="1:20" ht="24.75" customHeight="1">
      <c r="A7" s="698" t="str">
        <f>CONCATENATE(Portada!A8:J8)</f>
        <v>Zacatecas</v>
      </c>
      <c r="B7" s="698"/>
      <c r="C7" s="698"/>
      <c r="D7" s="698"/>
      <c r="E7" s="698"/>
      <c r="F7" s="698"/>
      <c r="G7" s="698"/>
      <c r="H7" s="698"/>
      <c r="I7" s="698"/>
      <c r="J7" s="698"/>
      <c r="K7" s="698"/>
      <c r="L7" s="698"/>
      <c r="M7" s="698"/>
      <c r="N7" s="698"/>
      <c r="O7" s="341"/>
      <c r="P7" s="175"/>
      <c r="Q7" s="338" t="s">
        <v>604</v>
      </c>
      <c r="R7" s="120"/>
    </row>
    <row r="8" spans="1:20" ht="36.75" customHeight="1">
      <c r="A8" s="529" t="s">
        <v>613</v>
      </c>
      <c r="B8" s="529"/>
      <c r="C8" s="529"/>
      <c r="D8" s="529"/>
      <c r="E8" s="529"/>
      <c r="F8" s="529"/>
      <c r="G8" s="529"/>
      <c r="H8" s="529"/>
      <c r="I8" s="529"/>
      <c r="J8" s="529"/>
      <c r="K8" s="529"/>
      <c r="L8" s="529"/>
      <c r="M8" s="529"/>
      <c r="N8" s="529"/>
      <c r="O8" s="342"/>
      <c r="P8" s="339"/>
      <c r="Q8" s="339"/>
      <c r="R8" s="120"/>
    </row>
    <row r="9" spans="1:20">
      <c r="A9" s="57"/>
      <c r="B9" s="56"/>
      <c r="C9" s="56"/>
      <c r="D9" s="56"/>
      <c r="E9" s="58"/>
      <c r="F9" s="61"/>
      <c r="G9" s="57"/>
      <c r="H9" s="57"/>
      <c r="I9" s="57"/>
      <c r="P9" s="337"/>
      <c r="Q9" s="337"/>
      <c r="R9" s="316"/>
    </row>
    <row r="10" spans="1:20" ht="18">
      <c r="A10" s="645" t="s">
        <v>618</v>
      </c>
      <c r="B10" s="645"/>
      <c r="C10" s="645"/>
      <c r="D10" s="645"/>
      <c r="E10" s="645"/>
      <c r="F10" s="645"/>
      <c r="G10" s="645"/>
      <c r="H10" s="645"/>
      <c r="I10" s="645"/>
      <c r="J10" s="645"/>
      <c r="K10" s="645"/>
      <c r="L10" s="645"/>
      <c r="M10" s="645"/>
      <c r="N10" s="645"/>
    </row>
    <row r="11" spans="1:20" ht="9.75" customHeight="1" thickBot="1">
      <c r="A11" s="59"/>
      <c r="B11" s="59"/>
      <c r="C11" s="59"/>
      <c r="D11" s="59"/>
      <c r="E11" s="59"/>
      <c r="F11" s="59"/>
      <c r="G11" s="59"/>
      <c r="H11" s="59"/>
      <c r="I11" s="59"/>
    </row>
    <row r="12" spans="1:20" s="107" customFormat="1" ht="23.25" customHeight="1">
      <c r="A12" s="719" t="s">
        <v>532</v>
      </c>
      <c r="B12" s="719"/>
      <c r="C12" s="719"/>
      <c r="D12" s="719"/>
      <c r="E12" s="719"/>
      <c r="F12" s="719"/>
      <c r="G12" s="719"/>
      <c r="H12" s="719"/>
      <c r="I12" s="719"/>
      <c r="J12" s="719"/>
      <c r="K12" s="719"/>
      <c r="L12" s="719"/>
      <c r="M12" s="719"/>
      <c r="N12" s="719"/>
      <c r="O12" s="343"/>
      <c r="P12" s="103"/>
      <c r="Q12" s="103"/>
      <c r="R12" s="104"/>
      <c r="S12" s="105"/>
      <c r="T12" s="106"/>
    </row>
    <row r="13" spans="1:20" s="104" customFormat="1" ht="14.25" customHeight="1">
      <c r="A13" s="117"/>
      <c r="O13" s="343"/>
      <c r="P13" s="103"/>
      <c r="Q13" s="103"/>
    </row>
    <row r="14" spans="1:20" s="104" customFormat="1" ht="23.25" customHeight="1">
      <c r="A14" s="720" t="s">
        <v>467</v>
      </c>
      <c r="B14" s="720"/>
      <c r="C14" s="720"/>
      <c r="D14" s="720"/>
      <c r="E14" s="720"/>
      <c r="F14" s="720"/>
      <c r="G14" s="720"/>
      <c r="H14" s="720"/>
      <c r="I14" s="720"/>
      <c r="J14" s="720"/>
      <c r="K14" s="720"/>
      <c r="L14" s="720"/>
      <c r="M14" s="720"/>
      <c r="N14" s="720"/>
      <c r="O14" s="343"/>
      <c r="P14" s="103"/>
      <c r="Q14" s="103"/>
    </row>
    <row r="15" spans="1:20" s="104" customFormat="1" ht="6" customHeight="1">
      <c r="A15" s="117"/>
      <c r="O15" s="343"/>
      <c r="P15" s="103"/>
      <c r="Q15" s="103"/>
    </row>
    <row r="16" spans="1:20" s="108" customFormat="1" ht="21.75" customHeight="1">
      <c r="A16" s="644" t="s">
        <v>458</v>
      </c>
      <c r="B16" s="644"/>
      <c r="C16" s="644"/>
      <c r="D16" s="644"/>
      <c r="E16" s="644"/>
      <c r="F16" s="644"/>
      <c r="G16" s="644"/>
      <c r="H16" s="644"/>
      <c r="I16" s="644"/>
      <c r="J16" s="644"/>
      <c r="K16" s="644"/>
      <c r="L16" s="644"/>
      <c r="M16" s="644"/>
      <c r="N16" s="644"/>
      <c r="O16" s="561" t="s">
        <v>622</v>
      </c>
      <c r="P16" s="561"/>
      <c r="Q16" s="271" t="s">
        <v>623</v>
      </c>
    </row>
    <row r="17" spans="1:17" s="108" customFormat="1" ht="30" customHeight="1">
      <c r="A17" s="712" t="s">
        <v>141</v>
      </c>
      <c r="B17" s="708" t="s">
        <v>531</v>
      </c>
      <c r="C17" s="708" t="s">
        <v>140</v>
      </c>
      <c r="D17" s="708" t="s">
        <v>139</v>
      </c>
      <c r="E17" s="708" t="s">
        <v>138</v>
      </c>
      <c r="F17" s="708" t="s">
        <v>137</v>
      </c>
      <c r="G17" s="716" t="s">
        <v>533</v>
      </c>
      <c r="H17" s="717"/>
      <c r="I17" s="717"/>
      <c r="J17" s="718"/>
      <c r="K17" s="716" t="s">
        <v>142</v>
      </c>
      <c r="L17" s="717"/>
      <c r="M17" s="717"/>
      <c r="N17" s="718"/>
      <c r="O17" s="343"/>
      <c r="P17" s="103"/>
      <c r="Q17" s="103"/>
    </row>
    <row r="18" spans="1:17" s="108" customFormat="1" ht="63.6" customHeight="1">
      <c r="A18" s="712"/>
      <c r="B18" s="708"/>
      <c r="C18" s="708"/>
      <c r="D18" s="708"/>
      <c r="E18" s="708"/>
      <c r="F18" s="708"/>
      <c r="G18" s="109" t="s">
        <v>136</v>
      </c>
      <c r="H18" s="109" t="s">
        <v>4</v>
      </c>
      <c r="I18" s="109" t="s">
        <v>5</v>
      </c>
      <c r="J18" s="109" t="s">
        <v>6</v>
      </c>
      <c r="K18" s="110" t="s">
        <v>135</v>
      </c>
      <c r="L18" s="110" t="s">
        <v>134</v>
      </c>
      <c r="M18" s="109" t="s">
        <v>133</v>
      </c>
      <c r="N18" s="109" t="s">
        <v>132</v>
      </c>
      <c r="O18" s="343"/>
      <c r="P18" s="103"/>
      <c r="Q18" s="103"/>
    </row>
    <row r="19" spans="1:17">
      <c r="A19" s="129">
        <v>1</v>
      </c>
      <c r="B19" s="515" t="s">
        <v>845</v>
      </c>
      <c r="C19" s="516">
        <v>1</v>
      </c>
      <c r="D19" s="516" t="s">
        <v>404</v>
      </c>
      <c r="E19" s="516" t="s">
        <v>429</v>
      </c>
      <c r="F19" s="516" t="s">
        <v>130</v>
      </c>
      <c r="G19" s="113"/>
      <c r="H19" s="113">
        <v>3</v>
      </c>
      <c r="I19" s="113"/>
      <c r="J19" s="113">
        <v>3</v>
      </c>
      <c r="K19" s="113"/>
      <c r="L19" s="113"/>
      <c r="M19" s="113"/>
      <c r="N19" s="113"/>
    </row>
    <row r="20" spans="1:17">
      <c r="A20" s="129">
        <v>2</v>
      </c>
      <c r="B20" s="515" t="s">
        <v>846</v>
      </c>
      <c r="C20" s="516">
        <v>2</v>
      </c>
      <c r="D20" s="516" t="s">
        <v>404</v>
      </c>
      <c r="E20" s="516" t="s">
        <v>429</v>
      </c>
      <c r="F20" s="516" t="s">
        <v>130</v>
      </c>
      <c r="G20" s="113">
        <v>456</v>
      </c>
      <c r="H20" s="113">
        <v>1201</v>
      </c>
      <c r="I20" s="518">
        <v>465</v>
      </c>
      <c r="J20" s="518">
        <v>248</v>
      </c>
      <c r="K20" s="113">
        <v>6</v>
      </c>
      <c r="L20" s="113">
        <v>37</v>
      </c>
      <c r="M20" s="518">
        <v>11</v>
      </c>
      <c r="N20" s="113">
        <v>6</v>
      </c>
    </row>
    <row r="21" spans="1:17">
      <c r="A21" s="129">
        <v>3</v>
      </c>
      <c r="B21" s="515" t="s">
        <v>847</v>
      </c>
      <c r="C21" s="516">
        <v>3</v>
      </c>
      <c r="D21" s="516" t="s">
        <v>404</v>
      </c>
      <c r="E21" s="516" t="s">
        <v>429</v>
      </c>
      <c r="F21" s="516" t="s">
        <v>130</v>
      </c>
      <c r="G21" s="113"/>
      <c r="H21" s="113">
        <v>3</v>
      </c>
      <c r="I21" s="518"/>
      <c r="J21" s="113"/>
      <c r="K21" s="113"/>
      <c r="L21" s="518"/>
      <c r="M21" s="518"/>
      <c r="N21" s="113"/>
    </row>
    <row r="22" spans="1:17">
      <c r="A22" s="129">
        <v>4</v>
      </c>
      <c r="B22" s="517" t="s">
        <v>848</v>
      </c>
      <c r="C22" s="516">
        <v>4</v>
      </c>
      <c r="D22" s="516" t="s">
        <v>418</v>
      </c>
      <c r="E22" s="516" t="s">
        <v>429</v>
      </c>
      <c r="F22" s="516" t="s">
        <v>130</v>
      </c>
      <c r="G22" s="113"/>
      <c r="H22" s="519">
        <v>4</v>
      </c>
      <c r="I22" s="519">
        <v>1</v>
      </c>
      <c r="J22" s="113">
        <v>5</v>
      </c>
      <c r="K22" s="519"/>
      <c r="L22" s="113"/>
      <c r="M22" s="518"/>
      <c r="N22" s="113"/>
    </row>
    <row r="23" spans="1:17">
      <c r="A23" s="129">
        <v>5</v>
      </c>
      <c r="B23" s="515" t="s">
        <v>849</v>
      </c>
      <c r="C23" s="516">
        <v>6</v>
      </c>
      <c r="D23" s="516" t="s">
        <v>432</v>
      </c>
      <c r="E23" s="516" t="s">
        <v>426</v>
      </c>
      <c r="F23" s="516" t="s">
        <v>130</v>
      </c>
      <c r="G23" s="113"/>
      <c r="H23" s="519">
        <v>6</v>
      </c>
      <c r="I23" s="519">
        <v>31</v>
      </c>
      <c r="J23" s="113">
        <v>36</v>
      </c>
      <c r="K23" s="519"/>
      <c r="L23" s="113"/>
      <c r="M23" s="113">
        <v>1</v>
      </c>
      <c r="N23" s="519">
        <v>1</v>
      </c>
    </row>
    <row r="24" spans="1:17">
      <c r="A24" s="129">
        <v>6</v>
      </c>
      <c r="B24" s="517" t="s">
        <v>850</v>
      </c>
      <c r="C24" s="516">
        <v>5</v>
      </c>
      <c r="D24" s="516" t="s">
        <v>404</v>
      </c>
      <c r="E24" s="516" t="s">
        <v>426</v>
      </c>
      <c r="F24" s="516" t="s">
        <v>130</v>
      </c>
      <c r="G24" s="113">
        <v>10</v>
      </c>
      <c r="H24" s="519">
        <v>57</v>
      </c>
      <c r="I24" s="519">
        <v>56</v>
      </c>
      <c r="J24" s="113">
        <v>129</v>
      </c>
      <c r="K24" s="519">
        <v>1</v>
      </c>
      <c r="L24" s="113"/>
      <c r="M24" s="113"/>
      <c r="N24" s="519">
        <v>1</v>
      </c>
    </row>
    <row r="25" spans="1:17">
      <c r="A25" s="129">
        <v>7</v>
      </c>
      <c r="B25" s="515" t="s">
        <v>851</v>
      </c>
      <c r="C25" s="516">
        <v>3</v>
      </c>
      <c r="D25" s="516" t="s">
        <v>404</v>
      </c>
      <c r="E25" s="516" t="s">
        <v>426</v>
      </c>
      <c r="F25" s="516" t="s">
        <v>130</v>
      </c>
      <c r="G25" s="113">
        <v>77</v>
      </c>
      <c r="H25" s="519">
        <v>301</v>
      </c>
      <c r="I25" s="519">
        <v>400</v>
      </c>
      <c r="J25" s="113">
        <v>783</v>
      </c>
      <c r="K25" s="519">
        <v>1</v>
      </c>
      <c r="L25" s="113">
        <v>6</v>
      </c>
      <c r="M25" s="113">
        <v>4</v>
      </c>
      <c r="N25" s="519">
        <v>7</v>
      </c>
    </row>
    <row r="26" spans="1:17">
      <c r="A26" s="129">
        <v>8</v>
      </c>
      <c r="B26" s="515" t="s">
        <v>852</v>
      </c>
      <c r="C26" s="516">
        <v>7</v>
      </c>
      <c r="D26" s="516" t="s">
        <v>408</v>
      </c>
      <c r="E26" s="516" t="s">
        <v>429</v>
      </c>
      <c r="F26" s="516" t="s">
        <v>130</v>
      </c>
      <c r="G26" s="113"/>
      <c r="H26" s="519">
        <v>14</v>
      </c>
      <c r="I26" s="519">
        <v>49</v>
      </c>
      <c r="J26" s="519">
        <v>102</v>
      </c>
      <c r="K26" s="519"/>
      <c r="L26" s="519"/>
      <c r="M26" s="519">
        <v>1</v>
      </c>
      <c r="N26" s="519">
        <v>5</v>
      </c>
    </row>
    <row r="27" spans="1:17">
      <c r="A27" s="129">
        <v>9</v>
      </c>
      <c r="B27" s="515" t="s">
        <v>853</v>
      </c>
      <c r="C27" s="516">
        <v>6</v>
      </c>
      <c r="D27" s="516" t="s">
        <v>416</v>
      </c>
      <c r="E27" s="516" t="s">
        <v>429</v>
      </c>
      <c r="F27" s="516" t="s">
        <v>130</v>
      </c>
      <c r="G27" s="113"/>
      <c r="H27" s="519">
        <v>2</v>
      </c>
      <c r="I27" s="519">
        <v>1</v>
      </c>
      <c r="J27" s="519">
        <v>13</v>
      </c>
      <c r="K27" s="519"/>
      <c r="L27" s="519"/>
      <c r="M27" s="519"/>
      <c r="N27" s="519"/>
    </row>
    <row r="28" spans="1:17">
      <c r="A28" s="129">
        <v>10</v>
      </c>
      <c r="B28" s="515" t="s">
        <v>854</v>
      </c>
      <c r="C28" s="516">
        <v>5</v>
      </c>
      <c r="D28" s="516" t="s">
        <v>404</v>
      </c>
      <c r="E28" s="516" t="s">
        <v>429</v>
      </c>
      <c r="F28" s="516" t="s">
        <v>130</v>
      </c>
      <c r="G28" s="113">
        <v>68</v>
      </c>
      <c r="H28" s="113">
        <v>44</v>
      </c>
      <c r="I28" s="113">
        <v>131</v>
      </c>
      <c r="J28" s="113">
        <v>164</v>
      </c>
      <c r="K28" s="113"/>
      <c r="L28" s="113">
        <v>1</v>
      </c>
      <c r="M28" s="113">
        <v>2</v>
      </c>
      <c r="N28" s="113">
        <v>4</v>
      </c>
    </row>
    <row r="29" spans="1:17">
      <c r="A29" s="129">
        <v>11</v>
      </c>
      <c r="B29" s="515" t="s">
        <v>855</v>
      </c>
      <c r="C29" s="516">
        <v>4</v>
      </c>
      <c r="D29" s="516" t="s">
        <v>418</v>
      </c>
      <c r="E29" s="516" t="s">
        <v>426</v>
      </c>
      <c r="F29" s="516" t="s">
        <v>129</v>
      </c>
      <c r="G29" s="113"/>
      <c r="H29" s="113">
        <v>23</v>
      </c>
      <c r="I29" s="113">
        <v>18</v>
      </c>
      <c r="J29" s="113">
        <v>63</v>
      </c>
      <c r="K29" s="113"/>
      <c r="L29" s="113"/>
      <c r="M29" s="113"/>
      <c r="N29" s="113">
        <v>1</v>
      </c>
    </row>
    <row r="30" spans="1:17">
      <c r="A30" s="129">
        <v>12</v>
      </c>
      <c r="B30" s="515" t="s">
        <v>856</v>
      </c>
      <c r="C30" s="516">
        <v>4</v>
      </c>
      <c r="D30" s="516" t="s">
        <v>418</v>
      </c>
      <c r="E30" s="516" t="s">
        <v>426</v>
      </c>
      <c r="F30" s="516" t="s">
        <v>129</v>
      </c>
      <c r="G30" s="113"/>
      <c r="H30" s="113">
        <v>1</v>
      </c>
      <c r="I30" s="518"/>
      <c r="J30" s="518">
        <v>9</v>
      </c>
      <c r="K30" s="113"/>
      <c r="L30" s="113"/>
      <c r="M30" s="518"/>
      <c r="N30" s="113">
        <v>1</v>
      </c>
    </row>
    <row r="31" spans="1:17">
      <c r="A31" s="129">
        <v>13</v>
      </c>
      <c r="B31" s="515" t="s">
        <v>857</v>
      </c>
      <c r="C31" s="516">
        <v>3</v>
      </c>
      <c r="D31" s="516" t="s">
        <v>404</v>
      </c>
      <c r="E31" s="516" t="s">
        <v>426</v>
      </c>
      <c r="F31" s="516" t="s">
        <v>130</v>
      </c>
      <c r="G31" s="113"/>
      <c r="H31" s="113">
        <v>8</v>
      </c>
      <c r="I31" s="518">
        <v>5</v>
      </c>
      <c r="J31" s="113">
        <v>16</v>
      </c>
      <c r="K31" s="113"/>
      <c r="L31" s="518"/>
      <c r="M31" s="113"/>
      <c r="N31" s="113"/>
    </row>
    <row r="32" spans="1:17">
      <c r="A32" s="129">
        <v>14</v>
      </c>
      <c r="B32" s="515" t="s">
        <v>858</v>
      </c>
      <c r="C32" s="516">
        <v>5</v>
      </c>
      <c r="D32" s="516" t="s">
        <v>404</v>
      </c>
      <c r="E32" s="516" t="s">
        <v>429</v>
      </c>
      <c r="F32" s="516" t="s">
        <v>129</v>
      </c>
      <c r="G32" s="113"/>
      <c r="H32" s="519">
        <v>7</v>
      </c>
      <c r="I32" s="519">
        <v>4</v>
      </c>
      <c r="J32" s="113">
        <v>14</v>
      </c>
      <c r="K32" s="519"/>
      <c r="L32" s="113"/>
      <c r="M32" s="113"/>
      <c r="N32" s="519"/>
    </row>
    <row r="33" spans="1:17">
      <c r="A33" s="129">
        <v>15</v>
      </c>
      <c r="B33" s="515" t="s">
        <v>859</v>
      </c>
      <c r="C33" s="516">
        <v>3</v>
      </c>
      <c r="D33" s="516" t="s">
        <v>424</v>
      </c>
      <c r="E33" s="516" t="s">
        <v>429</v>
      </c>
      <c r="F33" s="516" t="s">
        <v>130</v>
      </c>
      <c r="G33" s="113"/>
      <c r="H33" s="519">
        <v>2</v>
      </c>
      <c r="I33" s="519"/>
      <c r="J33" s="113">
        <v>3</v>
      </c>
      <c r="K33" s="519"/>
      <c r="L33" s="113"/>
      <c r="M33" s="113"/>
      <c r="N33" s="519"/>
    </row>
    <row r="34" spans="1:17">
      <c r="A34" s="129">
        <v>16</v>
      </c>
      <c r="B34" s="515" t="s">
        <v>529</v>
      </c>
      <c r="C34" s="516">
        <v>5</v>
      </c>
      <c r="D34" s="516" t="s">
        <v>418</v>
      </c>
      <c r="E34" s="516" t="s">
        <v>426</v>
      </c>
      <c r="F34" s="516" t="s">
        <v>130</v>
      </c>
      <c r="G34" s="113"/>
      <c r="H34" s="519">
        <v>2</v>
      </c>
      <c r="I34" s="519">
        <v>8</v>
      </c>
      <c r="J34" s="113">
        <v>64</v>
      </c>
      <c r="K34" s="519"/>
      <c r="L34" s="113"/>
      <c r="M34" s="113"/>
      <c r="N34" s="519">
        <v>4</v>
      </c>
    </row>
    <row r="35" spans="1:17">
      <c r="A35" s="129">
        <v>17</v>
      </c>
      <c r="B35" s="515" t="s">
        <v>860</v>
      </c>
      <c r="C35" s="516">
        <v>3</v>
      </c>
      <c r="D35" s="516" t="s">
        <v>416</v>
      </c>
      <c r="E35" s="516" t="s">
        <v>426</v>
      </c>
      <c r="F35" s="516" t="s">
        <v>130</v>
      </c>
      <c r="G35" s="113"/>
      <c r="H35" s="519">
        <v>27</v>
      </c>
      <c r="I35" s="519">
        <v>19</v>
      </c>
      <c r="J35" s="113">
        <v>30</v>
      </c>
      <c r="K35" s="519"/>
      <c r="L35" s="113"/>
      <c r="M35" s="113"/>
      <c r="N35" s="519"/>
    </row>
    <row r="36" spans="1:17">
      <c r="A36" s="129">
        <v>18</v>
      </c>
      <c r="B36" s="515" t="s">
        <v>861</v>
      </c>
      <c r="C36" s="516">
        <v>2</v>
      </c>
      <c r="D36" s="516" t="s">
        <v>424</v>
      </c>
      <c r="E36" s="516" t="s">
        <v>429</v>
      </c>
      <c r="F36" s="516" t="s">
        <v>130</v>
      </c>
      <c r="G36" s="519"/>
      <c r="H36" s="519"/>
      <c r="I36" s="519">
        <v>1</v>
      </c>
      <c r="J36" s="519"/>
      <c r="K36" s="519"/>
      <c r="L36" s="519"/>
      <c r="M36" s="519"/>
      <c r="N36" s="519"/>
    </row>
    <row r="37" spans="1:17">
      <c r="A37" s="129">
        <v>19</v>
      </c>
      <c r="B37" s="515" t="s">
        <v>862</v>
      </c>
      <c r="C37" s="516">
        <v>1</v>
      </c>
      <c r="D37" s="516" t="s">
        <v>416</v>
      </c>
      <c r="E37" s="516" t="s">
        <v>429</v>
      </c>
      <c r="F37" s="516" t="s">
        <v>130</v>
      </c>
      <c r="G37" s="519"/>
      <c r="H37" s="519">
        <v>2</v>
      </c>
      <c r="I37" s="519">
        <v>1</v>
      </c>
      <c r="J37" s="519">
        <v>3</v>
      </c>
      <c r="K37" s="519"/>
      <c r="L37" s="519"/>
      <c r="M37" s="519"/>
      <c r="N37" s="519"/>
    </row>
    <row r="38" spans="1:17">
      <c r="A38" s="129">
        <v>20</v>
      </c>
      <c r="B38" s="515" t="s">
        <v>863</v>
      </c>
      <c r="C38" s="516">
        <v>1</v>
      </c>
      <c r="D38" s="516" t="s">
        <v>416</v>
      </c>
      <c r="E38" s="516" t="s">
        <v>429</v>
      </c>
      <c r="F38" s="516" t="s">
        <v>130</v>
      </c>
      <c r="G38" s="113"/>
      <c r="H38" s="113"/>
      <c r="I38" s="113"/>
      <c r="J38" s="113">
        <v>1</v>
      </c>
      <c r="K38" s="113"/>
      <c r="L38" s="113"/>
      <c r="M38" s="113"/>
      <c r="N38" s="113"/>
    </row>
    <row r="39" spans="1:17">
      <c r="A39" s="129">
        <v>21</v>
      </c>
      <c r="B39" s="515" t="s">
        <v>864</v>
      </c>
      <c r="C39" s="516">
        <v>2</v>
      </c>
      <c r="D39" s="516" t="s">
        <v>416</v>
      </c>
      <c r="E39" s="516" t="s">
        <v>426</v>
      </c>
      <c r="F39" s="516" t="s">
        <v>130</v>
      </c>
      <c r="G39" s="113"/>
      <c r="H39" s="113">
        <v>29</v>
      </c>
      <c r="I39" s="113">
        <v>7</v>
      </c>
      <c r="J39" s="113">
        <v>12</v>
      </c>
      <c r="K39" s="113"/>
      <c r="L39" s="113"/>
      <c r="M39" s="113"/>
      <c r="N39" s="113"/>
    </row>
    <row r="40" spans="1:17">
      <c r="A40" s="129">
        <v>22</v>
      </c>
      <c r="B40" s="515" t="s">
        <v>865</v>
      </c>
      <c r="C40" s="516">
        <v>5</v>
      </c>
      <c r="D40" s="516" t="s">
        <v>404</v>
      </c>
      <c r="E40" s="516" t="s">
        <v>426</v>
      </c>
      <c r="F40" s="516" t="s">
        <v>130</v>
      </c>
      <c r="G40" s="518">
        <v>348</v>
      </c>
      <c r="H40" s="113">
        <v>724</v>
      </c>
      <c r="I40" s="518">
        <v>1078</v>
      </c>
      <c r="J40" s="518">
        <v>2615</v>
      </c>
      <c r="K40" s="113">
        <v>2</v>
      </c>
      <c r="L40" s="113">
        <v>20</v>
      </c>
      <c r="M40" s="518">
        <v>31</v>
      </c>
      <c r="N40" s="113">
        <v>55</v>
      </c>
    </row>
    <row r="41" spans="1:17">
      <c r="A41" s="129">
        <v>23</v>
      </c>
      <c r="B41" s="78"/>
      <c r="C41" s="459"/>
      <c r="D41" s="492"/>
      <c r="E41" s="78"/>
      <c r="F41" s="78"/>
      <c r="G41" s="73"/>
      <c r="H41" s="73"/>
      <c r="I41" s="111"/>
      <c r="J41" s="73"/>
      <c r="K41" s="73"/>
      <c r="L41" s="111"/>
      <c r="M41" s="73"/>
      <c r="N41" s="73"/>
    </row>
    <row r="42" spans="1:17">
      <c r="A42" s="129">
        <v>24</v>
      </c>
      <c r="B42" s="78"/>
      <c r="C42" s="459"/>
      <c r="D42" s="492"/>
      <c r="E42" s="78"/>
      <c r="F42" s="78"/>
      <c r="G42" s="73"/>
      <c r="H42" s="112"/>
      <c r="I42" s="112"/>
      <c r="J42" s="73"/>
      <c r="K42" s="112"/>
      <c r="L42" s="113"/>
      <c r="M42" s="73"/>
      <c r="N42" s="112"/>
      <c r="O42" s="344"/>
      <c r="P42" s="115"/>
      <c r="Q42" s="115"/>
    </row>
    <row r="43" spans="1:17">
      <c r="A43" s="129">
        <v>25</v>
      </c>
      <c r="B43" s="78"/>
      <c r="C43" s="459"/>
      <c r="D43" s="492"/>
      <c r="E43" s="78"/>
      <c r="F43" s="78"/>
      <c r="G43" s="73"/>
      <c r="H43" s="112"/>
      <c r="I43" s="112"/>
      <c r="J43" s="73"/>
      <c r="K43" s="112"/>
      <c r="L43" s="113"/>
      <c r="M43" s="73"/>
      <c r="N43" s="112"/>
      <c r="P43" s="108"/>
      <c r="Q43" s="108"/>
    </row>
    <row r="44" spans="1:17" ht="15">
      <c r="A44" s="129">
        <v>26</v>
      </c>
      <c r="B44" s="78"/>
      <c r="C44" s="459"/>
      <c r="D44" s="492"/>
      <c r="E44" s="78"/>
      <c r="F44" s="78"/>
      <c r="G44" s="73"/>
      <c r="H44" s="112"/>
      <c r="I44" s="112"/>
      <c r="J44" s="73"/>
      <c r="K44" s="112"/>
      <c r="L44" s="113"/>
      <c r="M44" s="73"/>
      <c r="N44" s="112"/>
      <c r="O44" s="539">
        <v>4</v>
      </c>
      <c r="P44" s="663" t="str">
        <f>CONCATENATE(IF(O44="","",IF(O44=1,'Base de Datos'!$E$249,IF(O44=2,'Base de Datos'!$E$250,IF(O44=3,'Base de Datos'!$E$251,IF(O44=4,'Base de Datos'!$E$252))))),"")</f>
        <v xml:space="preserve">La información emitida por la Entidad no cumple con el objetivo de la pregunta. </v>
      </c>
      <c r="Q44" s="709"/>
    </row>
    <row r="45" spans="1:17" ht="15">
      <c r="A45" s="129">
        <v>27</v>
      </c>
      <c r="B45" s="78"/>
      <c r="C45" s="459"/>
      <c r="D45" s="492"/>
      <c r="E45" s="78"/>
      <c r="F45" s="78"/>
      <c r="G45" s="73"/>
      <c r="H45" s="112"/>
      <c r="I45" s="112"/>
      <c r="J45" s="73"/>
      <c r="K45" s="112"/>
      <c r="L45" s="113"/>
      <c r="M45" s="73"/>
      <c r="N45" s="112"/>
      <c r="O45" s="540"/>
      <c r="P45" s="664"/>
      <c r="Q45" s="710"/>
    </row>
    <row r="46" spans="1:17" ht="15">
      <c r="A46" s="129">
        <v>28</v>
      </c>
      <c r="B46" s="78"/>
      <c r="C46" s="459"/>
      <c r="D46" s="492"/>
      <c r="E46" s="78"/>
      <c r="F46" s="78"/>
      <c r="G46" s="112"/>
      <c r="H46" s="112"/>
      <c r="I46" s="112"/>
      <c r="J46" s="112"/>
      <c r="K46" s="112"/>
      <c r="L46" s="112"/>
      <c r="M46" s="112"/>
      <c r="N46" s="112"/>
      <c r="O46" s="540"/>
      <c r="P46" s="664"/>
      <c r="Q46" s="710"/>
    </row>
    <row r="47" spans="1:17" ht="15">
      <c r="A47" s="129">
        <v>29</v>
      </c>
      <c r="B47" s="78"/>
      <c r="C47" s="459"/>
      <c r="D47" s="492"/>
      <c r="E47" s="78"/>
      <c r="F47" s="78"/>
      <c r="G47" s="112"/>
      <c r="H47" s="112"/>
      <c r="I47" s="112"/>
      <c r="J47" s="112"/>
      <c r="K47" s="112"/>
      <c r="L47" s="112"/>
      <c r="M47" s="112"/>
      <c r="N47" s="112"/>
      <c r="O47" s="540"/>
      <c r="P47" s="664"/>
      <c r="Q47" s="710"/>
    </row>
    <row r="48" spans="1:17" ht="15">
      <c r="A48" s="129">
        <v>30</v>
      </c>
      <c r="B48" s="78"/>
      <c r="C48" s="459"/>
      <c r="D48" s="492"/>
      <c r="E48" s="78"/>
      <c r="F48" s="78"/>
      <c r="G48" s="111"/>
      <c r="H48" s="111"/>
      <c r="I48" s="111"/>
      <c r="J48" s="111"/>
      <c r="K48" s="111"/>
      <c r="L48" s="111"/>
      <c r="M48" s="111"/>
      <c r="N48" s="111"/>
      <c r="O48" s="540"/>
      <c r="P48" s="664"/>
      <c r="Q48" s="710"/>
    </row>
    <row r="49" spans="1:17" ht="24" customHeight="1">
      <c r="A49" s="713" t="s">
        <v>21</v>
      </c>
      <c r="B49" s="714"/>
      <c r="C49" s="714"/>
      <c r="D49" s="714"/>
      <c r="E49" s="714"/>
      <c r="F49" s="715"/>
      <c r="G49" s="476">
        <f>IF(SUM(G19:G48)=0,"",SUM(G19:G48))</f>
        <v>959</v>
      </c>
      <c r="H49" s="476">
        <f t="shared" ref="H49:N49" si="0">IF(SUM(H19:H48)=0,"",SUM(H19:H48))</f>
        <v>2460</v>
      </c>
      <c r="I49" s="476">
        <f t="shared" si="0"/>
        <v>2275</v>
      </c>
      <c r="J49" s="476">
        <f t="shared" si="0"/>
        <v>4313</v>
      </c>
      <c r="K49" s="476">
        <f t="shared" si="0"/>
        <v>10</v>
      </c>
      <c r="L49" s="476">
        <f t="shared" si="0"/>
        <v>64</v>
      </c>
      <c r="M49" s="476">
        <f t="shared" si="0"/>
        <v>50</v>
      </c>
      <c r="N49" s="476">
        <f t="shared" si="0"/>
        <v>85</v>
      </c>
      <c r="O49" s="541"/>
      <c r="P49" s="665"/>
      <c r="Q49" s="711"/>
    </row>
    <row r="50" spans="1:17" ht="5.25" customHeight="1">
      <c r="A50" s="195"/>
      <c r="B50" s="114"/>
      <c r="C50" s="114"/>
      <c r="D50" s="114"/>
      <c r="E50" s="114"/>
      <c r="F50" s="114"/>
    </row>
    <row r="51" spans="1:17" s="115" customFormat="1">
      <c r="A51" s="196"/>
      <c r="C51" s="116"/>
      <c r="D51" s="116"/>
      <c r="E51" s="116"/>
      <c r="F51" s="116"/>
      <c r="G51" s="116"/>
      <c r="H51" s="116"/>
      <c r="I51" s="116"/>
      <c r="J51" s="116"/>
      <c r="K51" s="116"/>
      <c r="L51" s="116"/>
      <c r="M51" s="116"/>
      <c r="N51" s="116"/>
      <c r="O51" s="343"/>
      <c r="P51" s="103"/>
      <c r="Q51" s="103"/>
    </row>
    <row r="52" spans="1:17" s="108" customFormat="1" ht="21" customHeight="1">
      <c r="A52" s="644" t="s">
        <v>459</v>
      </c>
      <c r="B52" s="644"/>
      <c r="C52" s="644"/>
      <c r="D52" s="644"/>
      <c r="E52" s="644"/>
      <c r="F52" s="644"/>
      <c r="G52" s="644"/>
      <c r="H52" s="644"/>
      <c r="I52" s="644"/>
      <c r="J52" s="644"/>
      <c r="K52" s="644"/>
      <c r="L52" s="644"/>
      <c r="M52" s="644"/>
      <c r="N52" s="644"/>
      <c r="O52" s="343"/>
      <c r="P52" s="103"/>
      <c r="Q52" s="103"/>
    </row>
    <row r="53" spans="1:17" s="108" customFormat="1">
      <c r="A53" s="117"/>
      <c r="B53" s="117"/>
      <c r="C53" s="117"/>
      <c r="D53" s="117"/>
      <c r="E53" s="117"/>
      <c r="F53" s="117"/>
      <c r="G53" s="117"/>
      <c r="H53" s="117"/>
      <c r="I53" s="117"/>
      <c r="J53" s="117"/>
      <c r="K53" s="117"/>
      <c r="L53" s="117"/>
      <c r="M53" s="117"/>
      <c r="N53" s="117"/>
      <c r="O53" s="343"/>
      <c r="P53" s="103"/>
      <c r="Q53" s="103"/>
    </row>
    <row r="54" spans="1:17" s="118" customFormat="1" ht="30" customHeight="1">
      <c r="A54" s="708" t="s">
        <v>141</v>
      </c>
      <c r="B54" s="708" t="s">
        <v>143</v>
      </c>
      <c r="C54" s="708" t="s">
        <v>140</v>
      </c>
      <c r="D54" s="708" t="s">
        <v>139</v>
      </c>
      <c r="E54" s="708" t="s">
        <v>138</v>
      </c>
      <c r="F54" s="708" t="s">
        <v>137</v>
      </c>
      <c r="G54" s="716" t="s">
        <v>534</v>
      </c>
      <c r="H54" s="717"/>
      <c r="I54" s="717"/>
      <c r="J54" s="718"/>
      <c r="K54" s="716" t="s">
        <v>142</v>
      </c>
      <c r="L54" s="717"/>
      <c r="M54" s="717"/>
      <c r="N54" s="718"/>
      <c r="O54" s="561" t="s">
        <v>622</v>
      </c>
      <c r="P54" s="561"/>
      <c r="Q54" s="271" t="s">
        <v>623</v>
      </c>
    </row>
    <row r="55" spans="1:17" s="118" customFormat="1" ht="39.75" customHeight="1">
      <c r="A55" s="708"/>
      <c r="B55" s="708"/>
      <c r="C55" s="708"/>
      <c r="D55" s="708"/>
      <c r="E55" s="708"/>
      <c r="F55" s="708"/>
      <c r="G55" s="109" t="s">
        <v>136</v>
      </c>
      <c r="H55" s="109" t="s">
        <v>4</v>
      </c>
      <c r="I55" s="109" t="s">
        <v>5</v>
      </c>
      <c r="J55" s="109" t="s">
        <v>6</v>
      </c>
      <c r="K55" s="110" t="s">
        <v>135</v>
      </c>
      <c r="L55" s="110" t="s">
        <v>134</v>
      </c>
      <c r="M55" s="109" t="s">
        <v>133</v>
      </c>
      <c r="N55" s="109" t="s">
        <v>132</v>
      </c>
      <c r="O55" s="343"/>
      <c r="P55" s="103"/>
      <c r="Q55" s="103"/>
    </row>
    <row r="56" spans="1:17">
      <c r="A56" s="129">
        <v>1</v>
      </c>
      <c r="B56" s="520" t="s">
        <v>866</v>
      </c>
      <c r="C56" s="521">
        <v>6</v>
      </c>
      <c r="D56" s="516" t="s">
        <v>365</v>
      </c>
      <c r="E56" s="521" t="s">
        <v>426</v>
      </c>
      <c r="F56" s="521"/>
      <c r="G56" s="113"/>
      <c r="H56" s="113">
        <v>1</v>
      </c>
      <c r="I56" s="113"/>
      <c r="J56" s="113">
        <v>4</v>
      </c>
      <c r="K56" s="113"/>
      <c r="L56" s="113"/>
      <c r="M56" s="113"/>
      <c r="N56" s="113"/>
    </row>
    <row r="57" spans="1:17">
      <c r="A57" s="129">
        <v>2</v>
      </c>
      <c r="B57" s="520" t="s">
        <v>867</v>
      </c>
      <c r="C57" s="522">
        <v>2</v>
      </c>
      <c r="D57" s="516" t="s">
        <v>420</v>
      </c>
      <c r="E57" s="521" t="s">
        <v>429</v>
      </c>
      <c r="F57" s="521" t="s">
        <v>129</v>
      </c>
      <c r="G57" s="113"/>
      <c r="H57" s="113"/>
      <c r="I57" s="518"/>
      <c r="J57" s="518">
        <v>1</v>
      </c>
      <c r="K57" s="113"/>
      <c r="L57" s="113"/>
      <c r="M57" s="518"/>
      <c r="N57" s="113"/>
    </row>
    <row r="58" spans="1:17">
      <c r="A58" s="129">
        <v>3</v>
      </c>
      <c r="B58" s="515" t="s">
        <v>868</v>
      </c>
      <c r="C58" s="523">
        <v>5</v>
      </c>
      <c r="D58" s="516" t="s">
        <v>420</v>
      </c>
      <c r="E58" s="521" t="s">
        <v>429</v>
      </c>
      <c r="F58" s="521"/>
      <c r="G58" s="113"/>
      <c r="H58" s="113">
        <v>2</v>
      </c>
      <c r="I58" s="518">
        <v>1</v>
      </c>
      <c r="J58" s="113">
        <v>7</v>
      </c>
      <c r="K58" s="113"/>
      <c r="L58" s="518"/>
      <c r="M58" s="518"/>
      <c r="N58" s="113"/>
    </row>
    <row r="59" spans="1:17">
      <c r="A59" s="129">
        <v>4</v>
      </c>
      <c r="B59" s="515" t="s">
        <v>869</v>
      </c>
      <c r="C59" s="524">
        <v>2</v>
      </c>
      <c r="D59" s="516" t="s">
        <v>420</v>
      </c>
      <c r="E59" s="521" t="s">
        <v>429</v>
      </c>
      <c r="F59" s="521"/>
      <c r="G59" s="113"/>
      <c r="H59" s="519">
        <v>12</v>
      </c>
      <c r="I59" s="519">
        <v>12</v>
      </c>
      <c r="J59" s="113">
        <v>40</v>
      </c>
      <c r="K59" s="519"/>
      <c r="L59" s="113"/>
      <c r="M59" s="518">
        <v>1</v>
      </c>
      <c r="N59" s="113">
        <v>3</v>
      </c>
    </row>
    <row r="60" spans="1:17">
      <c r="A60" s="129">
        <v>5</v>
      </c>
      <c r="B60" s="78"/>
      <c r="C60" s="459"/>
      <c r="D60" s="492"/>
      <c r="E60" s="78"/>
      <c r="F60" s="78"/>
      <c r="G60" s="73"/>
      <c r="H60" s="112"/>
      <c r="I60" s="112"/>
      <c r="J60" s="73"/>
      <c r="K60" s="112"/>
      <c r="L60" s="113"/>
      <c r="M60" s="73"/>
      <c r="N60" s="112"/>
    </row>
    <row r="61" spans="1:17">
      <c r="A61" s="129">
        <v>6</v>
      </c>
      <c r="B61" s="78"/>
      <c r="C61" s="459"/>
      <c r="D61" s="492"/>
      <c r="E61" s="78"/>
      <c r="F61" s="78"/>
      <c r="G61" s="73"/>
      <c r="H61" s="112"/>
      <c r="I61" s="112"/>
      <c r="J61" s="73"/>
      <c r="K61" s="112"/>
      <c r="L61" s="113"/>
      <c r="M61" s="73"/>
      <c r="N61" s="112"/>
    </row>
    <row r="62" spans="1:17">
      <c r="A62" s="129">
        <v>7</v>
      </c>
      <c r="B62" s="78"/>
      <c r="C62" s="459"/>
      <c r="D62" s="492"/>
      <c r="E62" s="78"/>
      <c r="F62" s="78"/>
      <c r="G62" s="73"/>
      <c r="H62" s="112"/>
      <c r="I62" s="112"/>
      <c r="J62" s="73"/>
      <c r="K62" s="112"/>
      <c r="L62" s="113"/>
      <c r="M62" s="73"/>
      <c r="N62" s="112"/>
    </row>
    <row r="63" spans="1:17">
      <c r="A63" s="129">
        <v>8</v>
      </c>
      <c r="B63" s="78"/>
      <c r="C63" s="459"/>
      <c r="D63" s="492"/>
      <c r="E63" s="78"/>
      <c r="F63" s="78"/>
      <c r="G63" s="73"/>
      <c r="H63" s="112"/>
      <c r="I63" s="112"/>
      <c r="J63" s="112"/>
      <c r="K63" s="112"/>
      <c r="L63" s="112"/>
      <c r="M63" s="112"/>
      <c r="N63" s="112"/>
    </row>
    <row r="64" spans="1:17">
      <c r="A64" s="129">
        <v>9</v>
      </c>
      <c r="B64" s="78"/>
      <c r="C64" s="459"/>
      <c r="D64" s="492"/>
      <c r="E64" s="78"/>
      <c r="F64" s="78"/>
      <c r="G64" s="73"/>
      <c r="H64" s="112"/>
      <c r="I64" s="112"/>
      <c r="J64" s="112"/>
      <c r="K64" s="112"/>
      <c r="L64" s="112"/>
      <c r="M64" s="112"/>
      <c r="N64" s="112"/>
    </row>
    <row r="65" spans="1:17">
      <c r="A65" s="129">
        <v>10</v>
      </c>
      <c r="B65" s="78"/>
      <c r="C65" s="459"/>
      <c r="D65" s="492"/>
      <c r="E65" s="78"/>
      <c r="F65" s="78"/>
      <c r="G65" s="73"/>
      <c r="H65" s="73"/>
      <c r="I65" s="73"/>
      <c r="J65" s="73"/>
      <c r="K65" s="73"/>
      <c r="L65" s="73"/>
      <c r="M65" s="73"/>
      <c r="N65" s="73"/>
    </row>
    <row r="66" spans="1:17">
      <c r="A66" s="129">
        <v>11</v>
      </c>
      <c r="B66" s="78"/>
      <c r="C66" s="459"/>
      <c r="D66" s="492"/>
      <c r="E66" s="78"/>
      <c r="F66" s="78"/>
      <c r="G66" s="73"/>
      <c r="H66" s="73"/>
      <c r="I66" s="73"/>
      <c r="J66" s="73"/>
      <c r="K66" s="73"/>
      <c r="L66" s="73"/>
      <c r="M66" s="73"/>
      <c r="N66" s="73"/>
    </row>
    <row r="67" spans="1:17">
      <c r="A67" s="129">
        <v>12</v>
      </c>
      <c r="B67" s="78"/>
      <c r="C67" s="459"/>
      <c r="D67" s="492"/>
      <c r="E67" s="78"/>
      <c r="F67" s="78"/>
      <c r="G67" s="73"/>
      <c r="H67" s="73"/>
      <c r="I67" s="111"/>
      <c r="J67" s="111"/>
      <c r="K67" s="73"/>
      <c r="L67" s="73"/>
      <c r="M67" s="111"/>
      <c r="N67" s="73"/>
    </row>
    <row r="68" spans="1:17">
      <c r="A68" s="129">
        <v>13</v>
      </c>
      <c r="B68" s="78"/>
      <c r="C68" s="459"/>
      <c r="D68" s="492"/>
      <c r="E68" s="78"/>
      <c r="F68" s="78"/>
      <c r="G68" s="73"/>
      <c r="H68" s="73"/>
      <c r="I68" s="111"/>
      <c r="J68" s="73"/>
      <c r="K68" s="73"/>
      <c r="L68" s="111"/>
      <c r="M68" s="73"/>
      <c r="N68" s="73"/>
    </row>
    <row r="69" spans="1:17">
      <c r="A69" s="129">
        <v>14</v>
      </c>
      <c r="B69" s="78"/>
      <c r="C69" s="459"/>
      <c r="D69" s="492"/>
      <c r="E69" s="78"/>
      <c r="F69" s="78"/>
      <c r="G69" s="73"/>
      <c r="H69" s="112"/>
      <c r="I69" s="112"/>
      <c r="J69" s="73"/>
      <c r="K69" s="112"/>
      <c r="L69" s="113"/>
      <c r="M69" s="73"/>
      <c r="N69" s="112"/>
    </row>
    <row r="70" spans="1:17">
      <c r="A70" s="129">
        <v>15</v>
      </c>
      <c r="B70" s="78"/>
      <c r="C70" s="459"/>
      <c r="D70" s="492"/>
      <c r="E70" s="78"/>
      <c r="F70" s="78"/>
      <c r="G70" s="73"/>
      <c r="H70" s="112"/>
      <c r="I70" s="112"/>
      <c r="J70" s="73"/>
      <c r="K70" s="112"/>
      <c r="L70" s="113"/>
      <c r="M70" s="73"/>
      <c r="N70" s="112"/>
    </row>
    <row r="71" spans="1:17">
      <c r="A71" s="129">
        <v>16</v>
      </c>
      <c r="B71" s="78"/>
      <c r="C71" s="459"/>
      <c r="D71" s="492"/>
      <c r="E71" s="78"/>
      <c r="F71" s="78"/>
      <c r="G71" s="73"/>
      <c r="H71" s="112"/>
      <c r="I71" s="112"/>
      <c r="J71" s="73"/>
      <c r="K71" s="112"/>
      <c r="L71" s="113"/>
      <c r="M71" s="73"/>
      <c r="N71" s="112"/>
    </row>
    <row r="72" spans="1:17">
      <c r="A72" s="129">
        <v>17</v>
      </c>
      <c r="B72" s="78"/>
      <c r="C72" s="459"/>
      <c r="D72" s="492"/>
      <c r="E72" s="78"/>
      <c r="F72" s="78"/>
      <c r="G72" s="73"/>
      <c r="H72" s="112"/>
      <c r="I72" s="112"/>
      <c r="J72" s="73"/>
      <c r="K72" s="112"/>
      <c r="L72" s="113"/>
      <c r="M72" s="73"/>
      <c r="N72" s="112"/>
    </row>
    <row r="73" spans="1:17">
      <c r="A73" s="129">
        <v>18</v>
      </c>
      <c r="B73" s="78"/>
      <c r="C73" s="459"/>
      <c r="D73" s="492"/>
      <c r="E73" s="78"/>
      <c r="F73" s="78"/>
      <c r="G73" s="112"/>
      <c r="H73" s="112"/>
      <c r="I73" s="112"/>
      <c r="J73" s="112"/>
      <c r="K73" s="112"/>
      <c r="L73" s="112"/>
      <c r="M73" s="112"/>
      <c r="N73" s="112"/>
    </row>
    <row r="74" spans="1:17">
      <c r="A74" s="129">
        <v>19</v>
      </c>
      <c r="B74" s="78"/>
      <c r="C74" s="459"/>
      <c r="D74" s="492"/>
      <c r="E74" s="78"/>
      <c r="F74" s="78"/>
      <c r="G74" s="112"/>
      <c r="H74" s="112"/>
      <c r="I74" s="112"/>
      <c r="J74" s="112"/>
      <c r="K74" s="112"/>
      <c r="L74" s="112"/>
      <c r="M74" s="112"/>
      <c r="N74" s="112"/>
    </row>
    <row r="75" spans="1:17">
      <c r="A75" s="129">
        <v>20</v>
      </c>
      <c r="B75" s="78"/>
      <c r="C75" s="459"/>
      <c r="D75" s="492"/>
      <c r="E75" s="78"/>
      <c r="F75" s="78"/>
      <c r="G75" s="73"/>
      <c r="H75" s="73"/>
      <c r="I75" s="73"/>
      <c r="J75" s="73"/>
      <c r="K75" s="73"/>
      <c r="L75" s="73"/>
      <c r="M75" s="73"/>
      <c r="N75" s="73"/>
    </row>
    <row r="76" spans="1:17">
      <c r="A76" s="129">
        <v>21</v>
      </c>
      <c r="B76" s="78"/>
      <c r="C76" s="459"/>
      <c r="D76" s="492"/>
      <c r="E76" s="78"/>
      <c r="F76" s="78"/>
      <c r="G76" s="73"/>
      <c r="H76" s="73"/>
      <c r="I76" s="73"/>
      <c r="J76" s="73"/>
      <c r="K76" s="73"/>
      <c r="L76" s="73"/>
      <c r="M76" s="73"/>
      <c r="N76" s="73"/>
    </row>
    <row r="77" spans="1:17">
      <c r="A77" s="129">
        <v>22</v>
      </c>
      <c r="B77" s="78"/>
      <c r="C77" s="459"/>
      <c r="D77" s="492"/>
      <c r="E77" s="78"/>
      <c r="F77" s="78"/>
      <c r="G77" s="111"/>
      <c r="H77" s="73"/>
      <c r="I77" s="111"/>
      <c r="J77" s="111"/>
      <c r="K77" s="73"/>
      <c r="L77" s="73"/>
      <c r="M77" s="111"/>
      <c r="N77" s="73"/>
    </row>
    <row r="78" spans="1:17">
      <c r="A78" s="129">
        <v>23</v>
      </c>
      <c r="B78" s="78"/>
      <c r="C78" s="459"/>
      <c r="D78" s="492"/>
      <c r="E78" s="78"/>
      <c r="F78" s="78"/>
      <c r="G78" s="73"/>
      <c r="H78" s="73"/>
      <c r="I78" s="111"/>
      <c r="J78" s="73"/>
      <c r="K78" s="73"/>
      <c r="L78" s="111"/>
      <c r="M78" s="73"/>
      <c r="N78" s="73"/>
    </row>
    <row r="79" spans="1:17">
      <c r="A79" s="129">
        <v>24</v>
      </c>
      <c r="B79" s="78"/>
      <c r="C79" s="459"/>
      <c r="D79" s="492"/>
      <c r="E79" s="78"/>
      <c r="F79" s="78"/>
      <c r="G79" s="73"/>
      <c r="H79" s="112"/>
      <c r="I79" s="112"/>
      <c r="J79" s="73"/>
      <c r="K79" s="112"/>
      <c r="L79" s="113"/>
      <c r="M79" s="73"/>
      <c r="N79" s="112"/>
    </row>
    <row r="80" spans="1:17">
      <c r="A80" s="129">
        <v>25</v>
      </c>
      <c r="B80" s="78"/>
      <c r="C80" s="459"/>
      <c r="D80" s="492"/>
      <c r="E80" s="78"/>
      <c r="F80" s="78"/>
      <c r="G80" s="73"/>
      <c r="H80" s="112"/>
      <c r="I80" s="112"/>
      <c r="J80" s="73"/>
      <c r="K80" s="112"/>
      <c r="L80" s="113"/>
      <c r="M80" s="73"/>
      <c r="N80" s="112"/>
      <c r="P80" s="108"/>
      <c r="Q80" s="108"/>
    </row>
    <row r="81" spans="1:17" ht="15" customHeight="1">
      <c r="A81" s="129">
        <v>26</v>
      </c>
      <c r="B81" s="78"/>
      <c r="C81" s="459"/>
      <c r="D81" s="492"/>
      <c r="E81" s="78"/>
      <c r="F81" s="78"/>
      <c r="G81" s="73"/>
      <c r="H81" s="112"/>
      <c r="I81" s="112"/>
      <c r="J81" s="73"/>
      <c r="K81" s="112"/>
      <c r="L81" s="113"/>
      <c r="M81" s="73"/>
      <c r="N81" s="112"/>
      <c r="O81" s="660">
        <v>4</v>
      </c>
      <c r="P81" s="663" t="str">
        <f>CONCATENATE(IF(O81="","",IF(O81=1,'Base de Datos'!$E$249,IF(O81=2,'Base de Datos'!$E$250,IF(O81=3,'Base de Datos'!$E$251,IF(O81=4,'Base de Datos'!$E$252))))),"")</f>
        <v xml:space="preserve">La información emitida por la Entidad no cumple con el objetivo de la pregunta. </v>
      </c>
      <c r="Q81" s="709"/>
    </row>
    <row r="82" spans="1:17" ht="15">
      <c r="A82" s="129">
        <v>27</v>
      </c>
      <c r="B82" s="78"/>
      <c r="C82" s="459"/>
      <c r="D82" s="492"/>
      <c r="E82" s="78"/>
      <c r="F82" s="78"/>
      <c r="G82" s="73"/>
      <c r="H82" s="112"/>
      <c r="I82" s="112"/>
      <c r="J82" s="73"/>
      <c r="K82" s="112"/>
      <c r="L82" s="113"/>
      <c r="M82" s="73"/>
      <c r="N82" s="112"/>
      <c r="O82" s="661"/>
      <c r="P82" s="664"/>
      <c r="Q82" s="710"/>
    </row>
    <row r="83" spans="1:17" ht="15">
      <c r="A83" s="129">
        <v>28</v>
      </c>
      <c r="B83" s="78"/>
      <c r="C83" s="459"/>
      <c r="D83" s="492"/>
      <c r="E83" s="78"/>
      <c r="F83" s="78"/>
      <c r="G83" s="112"/>
      <c r="H83" s="112"/>
      <c r="I83" s="112"/>
      <c r="J83" s="112"/>
      <c r="K83" s="112"/>
      <c r="L83" s="112"/>
      <c r="M83" s="112"/>
      <c r="N83" s="112"/>
      <c r="O83" s="661"/>
      <c r="P83" s="664" t="str">
        <f>CONCATENATE(IF(O83="","",IF(O83=1,'Base de Datos'!$E$249,IF(O83=2,'Base de Datos'!$E$250,IF(O83=3,'Base de Datos'!$E$251,IF(O83=4,'Base de Datos'!$E$252))))),"")</f>
        <v/>
      </c>
      <c r="Q83" s="710"/>
    </row>
    <row r="84" spans="1:17" ht="15">
      <c r="A84" s="129">
        <v>29</v>
      </c>
      <c r="B84" s="78"/>
      <c r="C84" s="459"/>
      <c r="D84" s="492"/>
      <c r="E84" s="78"/>
      <c r="F84" s="78"/>
      <c r="G84" s="112"/>
      <c r="H84" s="112"/>
      <c r="I84" s="112"/>
      <c r="J84" s="112"/>
      <c r="K84" s="112"/>
      <c r="L84" s="112"/>
      <c r="M84" s="112"/>
      <c r="N84" s="112"/>
      <c r="O84" s="661"/>
      <c r="P84" s="664"/>
      <c r="Q84" s="710"/>
    </row>
    <row r="85" spans="1:17" ht="15">
      <c r="A85" s="129">
        <v>30</v>
      </c>
      <c r="B85" s="78"/>
      <c r="C85" s="459"/>
      <c r="D85" s="492"/>
      <c r="E85" s="78"/>
      <c r="F85" s="78"/>
      <c r="G85" s="111"/>
      <c r="H85" s="111"/>
      <c r="I85" s="111"/>
      <c r="J85" s="111"/>
      <c r="K85" s="111"/>
      <c r="L85" s="111"/>
      <c r="M85" s="111"/>
      <c r="N85" s="111"/>
      <c r="O85" s="661"/>
      <c r="P85" s="664" t="str">
        <f>CONCATENATE(IF(O85="","",IF(O85=1,'Base de Datos'!$E$249,IF(O85=2,'Base de Datos'!$E$250,IF(O85=3,'Base de Datos'!$E$251,IF(O85=4,'Base de Datos'!$E$252))))),"")</f>
        <v/>
      </c>
      <c r="Q85" s="710"/>
    </row>
    <row r="86" spans="1:17" ht="24" customHeight="1">
      <c r="A86" s="713" t="s">
        <v>21</v>
      </c>
      <c r="B86" s="714"/>
      <c r="C86" s="714"/>
      <c r="D86" s="714"/>
      <c r="E86" s="714"/>
      <c r="F86" s="715"/>
      <c r="G86" s="476" t="str">
        <f>IF(SUM(G56:G85)=0,"",SUM(G56:G85))</f>
        <v/>
      </c>
      <c r="H86" s="476">
        <f t="shared" ref="H86:N86" si="1">IF(SUM(H56:H85)=0,"",SUM(H56:H85))</f>
        <v>15</v>
      </c>
      <c r="I86" s="476">
        <f t="shared" si="1"/>
        <v>13</v>
      </c>
      <c r="J86" s="476">
        <f t="shared" si="1"/>
        <v>52</v>
      </c>
      <c r="K86" s="476" t="str">
        <f t="shared" si="1"/>
        <v/>
      </c>
      <c r="L86" s="476" t="str">
        <f t="shared" si="1"/>
        <v/>
      </c>
      <c r="M86" s="476">
        <f t="shared" si="1"/>
        <v>1</v>
      </c>
      <c r="N86" s="476">
        <f t="shared" si="1"/>
        <v>3</v>
      </c>
      <c r="O86" s="662"/>
      <c r="P86" s="665"/>
      <c r="Q86" s="711"/>
    </row>
    <row r="87" spans="1:17">
      <c r="A87" s="117"/>
      <c r="B87" s="104"/>
      <c r="C87" s="104"/>
      <c r="D87" s="104"/>
      <c r="E87" s="104"/>
      <c r="F87" s="104"/>
      <c r="G87" s="104"/>
      <c r="H87" s="104"/>
      <c r="I87" s="104"/>
      <c r="J87" s="104"/>
      <c r="K87" s="104"/>
      <c r="L87" s="104"/>
      <c r="M87" s="104"/>
      <c r="N87" s="104"/>
    </row>
    <row r="88" spans="1:17">
      <c r="A88" s="196"/>
      <c r="B88" s="115"/>
      <c r="C88" s="115"/>
      <c r="D88" s="115"/>
      <c r="E88" s="115"/>
      <c r="F88" s="115"/>
      <c r="G88" s="115"/>
      <c r="H88" s="115"/>
      <c r="I88" s="115"/>
      <c r="J88" s="115"/>
      <c r="K88" s="115"/>
      <c r="L88" s="115"/>
      <c r="M88" s="115"/>
      <c r="N88" s="115"/>
    </row>
    <row r="89" spans="1:17" s="108" customFormat="1" ht="21" customHeight="1">
      <c r="A89" s="644" t="s">
        <v>460</v>
      </c>
      <c r="B89" s="644"/>
      <c r="C89" s="644"/>
      <c r="D89" s="644"/>
      <c r="E89" s="644"/>
      <c r="F89" s="644"/>
      <c r="G89" s="644"/>
      <c r="H89" s="644"/>
      <c r="I89" s="644"/>
      <c r="J89" s="644"/>
      <c r="K89" s="644"/>
      <c r="L89" s="644"/>
      <c r="M89" s="644"/>
      <c r="N89" s="644"/>
      <c r="O89" s="561" t="s">
        <v>622</v>
      </c>
      <c r="P89" s="561"/>
      <c r="Q89" s="271" t="s">
        <v>623</v>
      </c>
    </row>
    <row r="90" spans="1:17" s="108" customFormat="1">
      <c r="A90" s="117"/>
      <c r="B90" s="117"/>
      <c r="C90" s="117"/>
      <c r="D90" s="117"/>
      <c r="E90" s="117"/>
      <c r="F90" s="117"/>
      <c r="G90" s="117"/>
      <c r="H90" s="117"/>
      <c r="I90" s="117"/>
      <c r="J90" s="117"/>
      <c r="K90" s="117"/>
      <c r="L90" s="117"/>
      <c r="M90" s="117"/>
      <c r="N90" s="117"/>
      <c r="O90" s="343"/>
      <c r="P90" s="103"/>
      <c r="Q90" s="103"/>
    </row>
    <row r="91" spans="1:17" s="118" customFormat="1" ht="30" customHeight="1">
      <c r="A91" s="721" t="s">
        <v>141</v>
      </c>
      <c r="B91" s="723" t="s">
        <v>144</v>
      </c>
      <c r="C91" s="725" t="s">
        <v>140</v>
      </c>
      <c r="D91" s="723" t="s">
        <v>139</v>
      </c>
      <c r="E91" s="723" t="s">
        <v>138</v>
      </c>
      <c r="F91" s="723" t="s">
        <v>137</v>
      </c>
      <c r="G91" s="716" t="s">
        <v>534</v>
      </c>
      <c r="H91" s="717"/>
      <c r="I91" s="717"/>
      <c r="J91" s="718"/>
      <c r="K91" s="716" t="s">
        <v>142</v>
      </c>
      <c r="L91" s="717"/>
      <c r="M91" s="717"/>
      <c r="N91" s="718"/>
      <c r="O91" s="343"/>
      <c r="P91" s="103"/>
      <c r="Q91" s="103"/>
    </row>
    <row r="92" spans="1:17" s="118" customFormat="1" ht="39.75" customHeight="1">
      <c r="A92" s="722"/>
      <c r="B92" s="724"/>
      <c r="C92" s="726"/>
      <c r="D92" s="724"/>
      <c r="E92" s="724"/>
      <c r="F92" s="724"/>
      <c r="G92" s="109" t="s">
        <v>136</v>
      </c>
      <c r="H92" s="109" t="s">
        <v>4</v>
      </c>
      <c r="I92" s="109" t="s">
        <v>5</v>
      </c>
      <c r="J92" s="109" t="s">
        <v>6</v>
      </c>
      <c r="K92" s="110" t="s">
        <v>135</v>
      </c>
      <c r="L92" s="110" t="s">
        <v>134</v>
      </c>
      <c r="M92" s="109" t="s">
        <v>133</v>
      </c>
      <c r="N92" s="109" t="s">
        <v>132</v>
      </c>
      <c r="O92" s="343"/>
      <c r="P92" s="103"/>
      <c r="Q92" s="103"/>
    </row>
    <row r="93" spans="1:17">
      <c r="A93" s="129">
        <v>1</v>
      </c>
      <c r="B93" s="515" t="s">
        <v>870</v>
      </c>
      <c r="C93" s="521">
        <v>4</v>
      </c>
      <c r="D93" s="521" t="s">
        <v>393</v>
      </c>
      <c r="E93" s="521" t="s">
        <v>429</v>
      </c>
      <c r="F93" s="521"/>
      <c r="G93" s="113"/>
      <c r="H93" s="113">
        <v>3</v>
      </c>
      <c r="I93" s="113">
        <v>1</v>
      </c>
      <c r="J93" s="113"/>
      <c r="K93" s="113"/>
      <c r="L93" s="113"/>
      <c r="M93" s="113"/>
      <c r="N93" s="113"/>
    </row>
    <row r="94" spans="1:17">
      <c r="A94" s="129">
        <v>2</v>
      </c>
      <c r="B94" s="515" t="s">
        <v>871</v>
      </c>
      <c r="C94" s="521">
        <v>4</v>
      </c>
      <c r="D94" s="521" t="s">
        <v>395</v>
      </c>
      <c r="E94" s="521" t="s">
        <v>429</v>
      </c>
      <c r="F94" s="521" t="s">
        <v>129</v>
      </c>
      <c r="G94" s="113"/>
      <c r="H94" s="113"/>
      <c r="I94" s="518"/>
      <c r="J94" s="518">
        <v>3</v>
      </c>
      <c r="K94" s="113"/>
      <c r="L94" s="113"/>
      <c r="M94" s="518"/>
      <c r="N94" s="113"/>
    </row>
    <row r="95" spans="1:17">
      <c r="A95" s="129">
        <v>3</v>
      </c>
      <c r="B95" s="78"/>
      <c r="C95" s="459"/>
      <c r="D95" s="492"/>
      <c r="E95" s="78"/>
      <c r="F95" s="78"/>
      <c r="G95" s="73"/>
      <c r="H95" s="73"/>
      <c r="I95" s="111"/>
      <c r="J95" s="73"/>
      <c r="K95" s="73"/>
      <c r="L95" s="111"/>
      <c r="M95" s="111"/>
      <c r="N95" s="73"/>
    </row>
    <row r="96" spans="1:17">
      <c r="A96" s="129">
        <v>4</v>
      </c>
      <c r="B96" s="78"/>
      <c r="C96" s="459"/>
      <c r="D96" s="492"/>
      <c r="E96" s="78"/>
      <c r="F96" s="78"/>
      <c r="G96" s="73"/>
      <c r="H96" s="112"/>
      <c r="I96" s="112"/>
      <c r="J96" s="73"/>
      <c r="K96" s="112"/>
      <c r="L96" s="113"/>
      <c r="M96" s="111"/>
      <c r="N96" s="73"/>
    </row>
    <row r="97" spans="1:14">
      <c r="A97" s="129">
        <v>5</v>
      </c>
      <c r="B97" s="78"/>
      <c r="C97" s="459"/>
      <c r="D97" s="492"/>
      <c r="E97" s="78"/>
      <c r="F97" s="78"/>
      <c r="G97" s="73"/>
      <c r="H97" s="112"/>
      <c r="I97" s="112"/>
      <c r="J97" s="73"/>
      <c r="K97" s="112"/>
      <c r="L97" s="113"/>
      <c r="M97" s="73"/>
      <c r="N97" s="112"/>
    </row>
    <row r="98" spans="1:14">
      <c r="A98" s="129">
        <v>6</v>
      </c>
      <c r="B98" s="78"/>
      <c r="C98" s="459"/>
      <c r="D98" s="492"/>
      <c r="E98" s="78"/>
      <c r="F98" s="78"/>
      <c r="G98" s="73"/>
      <c r="H98" s="112"/>
      <c r="I98" s="112"/>
      <c r="J98" s="73"/>
      <c r="K98" s="112"/>
      <c r="L98" s="113"/>
      <c r="M98" s="73"/>
      <c r="N98" s="112"/>
    </row>
    <row r="99" spans="1:14">
      <c r="A99" s="129">
        <v>7</v>
      </c>
      <c r="B99" s="78"/>
      <c r="C99" s="459"/>
      <c r="D99" s="492"/>
      <c r="E99" s="78"/>
      <c r="F99" s="78"/>
      <c r="G99" s="73"/>
      <c r="H99" s="112"/>
      <c r="I99" s="112"/>
      <c r="J99" s="73"/>
      <c r="K99" s="112"/>
      <c r="L99" s="113"/>
      <c r="M99" s="73"/>
      <c r="N99" s="112"/>
    </row>
    <row r="100" spans="1:14">
      <c r="A100" s="129">
        <v>8</v>
      </c>
      <c r="B100" s="78"/>
      <c r="C100" s="459"/>
      <c r="D100" s="492"/>
      <c r="E100" s="78"/>
      <c r="F100" s="78"/>
      <c r="G100" s="73"/>
      <c r="H100" s="112"/>
      <c r="I100" s="112"/>
      <c r="J100" s="112"/>
      <c r="K100" s="112"/>
      <c r="L100" s="112"/>
      <c r="M100" s="112"/>
      <c r="N100" s="112"/>
    </row>
    <row r="101" spans="1:14">
      <c r="A101" s="129">
        <v>9</v>
      </c>
      <c r="B101" s="78"/>
      <c r="C101" s="459"/>
      <c r="D101" s="492"/>
      <c r="E101" s="78"/>
      <c r="F101" s="78"/>
      <c r="G101" s="73"/>
      <c r="H101" s="112"/>
      <c r="I101" s="112"/>
      <c r="J101" s="112"/>
      <c r="K101" s="112"/>
      <c r="L101" s="112"/>
      <c r="M101" s="112"/>
      <c r="N101" s="112"/>
    </row>
    <row r="102" spans="1:14">
      <c r="A102" s="129">
        <v>10</v>
      </c>
      <c r="B102" s="78"/>
      <c r="C102" s="459"/>
      <c r="D102" s="492"/>
      <c r="E102" s="78"/>
      <c r="F102" s="78"/>
      <c r="G102" s="73"/>
      <c r="H102" s="73"/>
      <c r="I102" s="73"/>
      <c r="J102" s="73"/>
      <c r="K102" s="73"/>
      <c r="L102" s="73"/>
      <c r="M102" s="73"/>
      <c r="N102" s="73"/>
    </row>
    <row r="103" spans="1:14">
      <c r="A103" s="129">
        <v>11</v>
      </c>
      <c r="B103" s="78"/>
      <c r="C103" s="459"/>
      <c r="D103" s="492"/>
      <c r="E103" s="78"/>
      <c r="F103" s="78"/>
      <c r="G103" s="73"/>
      <c r="H103" s="73"/>
      <c r="I103" s="73"/>
      <c r="J103" s="73"/>
      <c r="K103" s="73"/>
      <c r="L103" s="73"/>
      <c r="M103" s="73"/>
      <c r="N103" s="73"/>
    </row>
    <row r="104" spans="1:14">
      <c r="A104" s="129">
        <v>12</v>
      </c>
      <c r="B104" s="78"/>
      <c r="C104" s="459"/>
      <c r="D104" s="492"/>
      <c r="E104" s="78"/>
      <c r="F104" s="78"/>
      <c r="G104" s="73"/>
      <c r="H104" s="73"/>
      <c r="I104" s="111"/>
      <c r="J104" s="111"/>
      <c r="K104" s="73"/>
      <c r="L104" s="73"/>
      <c r="M104" s="111"/>
      <c r="N104" s="73"/>
    </row>
    <row r="105" spans="1:14">
      <c r="A105" s="129">
        <v>13</v>
      </c>
      <c r="B105" s="78"/>
      <c r="C105" s="459"/>
      <c r="D105" s="492"/>
      <c r="E105" s="78"/>
      <c r="F105" s="78"/>
      <c r="G105" s="73"/>
      <c r="H105" s="73"/>
      <c r="I105" s="111"/>
      <c r="J105" s="73"/>
      <c r="K105" s="73"/>
      <c r="L105" s="111"/>
      <c r="M105" s="73"/>
      <c r="N105" s="73"/>
    </row>
    <row r="106" spans="1:14">
      <c r="A106" s="129">
        <v>14</v>
      </c>
      <c r="B106" s="78"/>
      <c r="C106" s="459"/>
      <c r="D106" s="492"/>
      <c r="E106" s="78"/>
      <c r="F106" s="78"/>
      <c r="G106" s="73"/>
      <c r="H106" s="112"/>
      <c r="I106" s="112"/>
      <c r="J106" s="73"/>
      <c r="K106" s="112"/>
      <c r="L106" s="113"/>
      <c r="M106" s="73"/>
      <c r="N106" s="112"/>
    </row>
    <row r="107" spans="1:14">
      <c r="A107" s="129">
        <v>15</v>
      </c>
      <c r="B107" s="78"/>
      <c r="C107" s="459"/>
      <c r="D107" s="492"/>
      <c r="E107" s="78"/>
      <c r="F107" s="78"/>
      <c r="G107" s="73"/>
      <c r="H107" s="112"/>
      <c r="I107" s="112"/>
      <c r="J107" s="73"/>
      <c r="K107" s="112"/>
      <c r="L107" s="113"/>
      <c r="M107" s="73"/>
      <c r="N107" s="112"/>
    </row>
    <row r="108" spans="1:14">
      <c r="A108" s="129">
        <v>16</v>
      </c>
      <c r="B108" s="78"/>
      <c r="C108" s="459"/>
      <c r="D108" s="492"/>
      <c r="E108" s="78"/>
      <c r="F108" s="78"/>
      <c r="G108" s="73"/>
      <c r="H108" s="112"/>
      <c r="I108" s="112"/>
      <c r="J108" s="73"/>
      <c r="K108" s="112"/>
      <c r="L108" s="113"/>
      <c r="M108" s="73"/>
      <c r="N108" s="112"/>
    </row>
    <row r="109" spans="1:14">
      <c r="A109" s="129">
        <v>17</v>
      </c>
      <c r="B109" s="78"/>
      <c r="C109" s="459"/>
      <c r="D109" s="492"/>
      <c r="E109" s="78"/>
      <c r="F109" s="78"/>
      <c r="G109" s="73"/>
      <c r="H109" s="112"/>
      <c r="I109" s="112"/>
      <c r="J109" s="73"/>
      <c r="K109" s="112"/>
      <c r="L109" s="113"/>
      <c r="M109" s="73"/>
      <c r="N109" s="112"/>
    </row>
    <row r="110" spans="1:14">
      <c r="A110" s="129">
        <v>18</v>
      </c>
      <c r="B110" s="78"/>
      <c r="C110" s="459"/>
      <c r="D110" s="492"/>
      <c r="E110" s="78"/>
      <c r="F110" s="78"/>
      <c r="G110" s="112"/>
      <c r="H110" s="112"/>
      <c r="I110" s="112"/>
      <c r="J110" s="112"/>
      <c r="K110" s="112"/>
      <c r="L110" s="112"/>
      <c r="M110" s="112"/>
      <c r="N110" s="112"/>
    </row>
    <row r="111" spans="1:14">
      <c r="A111" s="129">
        <v>19</v>
      </c>
      <c r="B111" s="78"/>
      <c r="C111" s="459"/>
      <c r="D111" s="492"/>
      <c r="E111" s="78"/>
      <c r="F111" s="78"/>
      <c r="G111" s="112"/>
      <c r="H111" s="112"/>
      <c r="I111" s="112"/>
      <c r="J111" s="112"/>
      <c r="K111" s="112"/>
      <c r="L111" s="112"/>
      <c r="M111" s="112"/>
      <c r="N111" s="112"/>
    </row>
    <row r="112" spans="1:14">
      <c r="A112" s="129">
        <v>20</v>
      </c>
      <c r="B112" s="78"/>
      <c r="C112" s="459"/>
      <c r="D112" s="492"/>
      <c r="E112" s="78"/>
      <c r="F112" s="78"/>
      <c r="G112" s="73"/>
      <c r="H112" s="73"/>
      <c r="I112" s="73"/>
      <c r="J112" s="73"/>
      <c r="K112" s="73"/>
      <c r="L112" s="73"/>
      <c r="M112" s="73"/>
      <c r="N112" s="73"/>
    </row>
    <row r="113" spans="1:17">
      <c r="A113" s="129">
        <v>21</v>
      </c>
      <c r="B113" s="78"/>
      <c r="C113" s="459"/>
      <c r="D113" s="492"/>
      <c r="E113" s="78"/>
      <c r="F113" s="78"/>
      <c r="G113" s="73"/>
      <c r="H113" s="73"/>
      <c r="I113" s="73"/>
      <c r="J113" s="73"/>
      <c r="K113" s="73"/>
      <c r="L113" s="73"/>
      <c r="M113" s="73"/>
      <c r="N113" s="73"/>
    </row>
    <row r="114" spans="1:17">
      <c r="A114" s="129">
        <v>22</v>
      </c>
      <c r="B114" s="78"/>
      <c r="C114" s="459"/>
      <c r="D114" s="492"/>
      <c r="E114" s="78"/>
      <c r="F114" s="78"/>
      <c r="G114" s="111"/>
      <c r="H114" s="73"/>
      <c r="I114" s="111"/>
      <c r="J114" s="111"/>
      <c r="K114" s="73"/>
      <c r="L114" s="73"/>
      <c r="M114" s="111"/>
      <c r="N114" s="73"/>
    </row>
    <row r="115" spans="1:17">
      <c r="A115" s="129">
        <v>23</v>
      </c>
      <c r="B115" s="78"/>
      <c r="C115" s="459"/>
      <c r="D115" s="492"/>
      <c r="E115" s="78"/>
      <c r="F115" s="78"/>
      <c r="G115" s="73"/>
      <c r="H115" s="73"/>
      <c r="I115" s="111"/>
      <c r="J115" s="73"/>
      <c r="K115" s="73"/>
      <c r="L115" s="111"/>
      <c r="M115" s="73"/>
      <c r="N115" s="73"/>
    </row>
    <row r="116" spans="1:17">
      <c r="A116" s="129">
        <v>24</v>
      </c>
      <c r="B116" s="78"/>
      <c r="C116" s="459"/>
      <c r="D116" s="492"/>
      <c r="E116" s="78"/>
      <c r="F116" s="78"/>
      <c r="G116" s="73"/>
      <c r="H116" s="112"/>
      <c r="I116" s="112"/>
      <c r="J116" s="73"/>
      <c r="K116" s="112"/>
      <c r="L116" s="113"/>
      <c r="M116" s="73"/>
      <c r="N116" s="112"/>
    </row>
    <row r="117" spans="1:17">
      <c r="A117" s="129">
        <v>25</v>
      </c>
      <c r="B117" s="78"/>
      <c r="C117" s="459"/>
      <c r="D117" s="492"/>
      <c r="E117" s="78"/>
      <c r="F117" s="78"/>
      <c r="G117" s="73"/>
      <c r="H117" s="112"/>
      <c r="I117" s="112"/>
      <c r="J117" s="73"/>
      <c r="K117" s="112"/>
      <c r="L117" s="113"/>
      <c r="M117" s="73"/>
      <c r="N117" s="112"/>
    </row>
    <row r="118" spans="1:17" ht="15" customHeight="1">
      <c r="A118" s="129">
        <v>26</v>
      </c>
      <c r="B118" s="78"/>
      <c r="C118" s="459"/>
      <c r="D118" s="492"/>
      <c r="E118" s="78"/>
      <c r="F118" s="78"/>
      <c r="G118" s="73"/>
      <c r="H118" s="112"/>
      <c r="I118" s="112"/>
      <c r="J118" s="73"/>
      <c r="K118" s="112"/>
      <c r="L118" s="113"/>
      <c r="M118" s="73"/>
      <c r="N118" s="112"/>
      <c r="O118" s="660">
        <v>2</v>
      </c>
      <c r="P118" s="663" t="str">
        <f>CONCATENATE(IF(O118="","",IF(O118=1,'Base de Datos'!$E$249,IF(O118=2,'Base de Datos'!$E$250,IF(O118=3,'Base de Datos'!$E$251,IF(O118=4,'Base de Datos'!$E$252))))),"")</f>
        <v xml:space="preserve">La información emitida por la Entidad cumple de manera satisfactoria con el objetivo de la pregunta. </v>
      </c>
      <c r="Q118" s="709"/>
    </row>
    <row r="119" spans="1:17" ht="15">
      <c r="A119" s="129">
        <v>27</v>
      </c>
      <c r="B119" s="78"/>
      <c r="C119" s="459"/>
      <c r="D119" s="492"/>
      <c r="E119" s="78"/>
      <c r="F119" s="78"/>
      <c r="G119" s="73"/>
      <c r="H119" s="112"/>
      <c r="I119" s="112"/>
      <c r="J119" s="73"/>
      <c r="K119" s="112"/>
      <c r="L119" s="113"/>
      <c r="M119" s="73"/>
      <c r="N119" s="112"/>
      <c r="O119" s="661"/>
      <c r="P119" s="664"/>
      <c r="Q119" s="710"/>
    </row>
    <row r="120" spans="1:17" ht="15">
      <c r="A120" s="129">
        <v>28</v>
      </c>
      <c r="B120" s="78"/>
      <c r="C120" s="459"/>
      <c r="D120" s="492"/>
      <c r="E120" s="78"/>
      <c r="F120" s="78"/>
      <c r="G120" s="112"/>
      <c r="H120" s="112"/>
      <c r="I120" s="112"/>
      <c r="J120" s="112"/>
      <c r="K120" s="112"/>
      <c r="L120" s="112"/>
      <c r="M120" s="112"/>
      <c r="N120" s="112"/>
      <c r="O120" s="661"/>
      <c r="P120" s="664" t="str">
        <f>CONCATENATE(IF(O120="","",IF(O120=1,'Base de Datos'!$E$249,IF(O120=2,'Base de Datos'!$E$250,IF(O120=3,'Base de Datos'!$E$251,IF(O120=4,'Base de Datos'!$E$252))))),"")</f>
        <v/>
      </c>
      <c r="Q120" s="710"/>
    </row>
    <row r="121" spans="1:17" ht="15">
      <c r="A121" s="129">
        <v>29</v>
      </c>
      <c r="B121" s="78"/>
      <c r="C121" s="459"/>
      <c r="D121" s="492"/>
      <c r="E121" s="78"/>
      <c r="F121" s="78"/>
      <c r="G121" s="112"/>
      <c r="H121" s="112"/>
      <c r="I121" s="112"/>
      <c r="J121" s="112"/>
      <c r="K121" s="112"/>
      <c r="L121" s="112"/>
      <c r="M121" s="112"/>
      <c r="N121" s="112"/>
      <c r="O121" s="661"/>
      <c r="P121" s="664"/>
      <c r="Q121" s="710"/>
    </row>
    <row r="122" spans="1:17" ht="15">
      <c r="A122" s="129">
        <v>30</v>
      </c>
      <c r="B122" s="78"/>
      <c r="C122" s="459"/>
      <c r="D122" s="492"/>
      <c r="E122" s="78"/>
      <c r="F122" s="78"/>
      <c r="G122" s="111"/>
      <c r="H122" s="111"/>
      <c r="I122" s="111"/>
      <c r="J122" s="111"/>
      <c r="K122" s="111"/>
      <c r="L122" s="111"/>
      <c r="M122" s="111"/>
      <c r="N122" s="111"/>
      <c r="O122" s="661"/>
      <c r="P122" s="664" t="str">
        <f>CONCATENATE(IF(O122="","",IF(O122=1,'Base de Datos'!$E$249,IF(O122=2,'Base de Datos'!$E$250,IF(O122=3,'Base de Datos'!$E$251,IF(O122=4,'Base de Datos'!$E$252))))),"")</f>
        <v/>
      </c>
      <c r="Q122" s="710"/>
    </row>
    <row r="123" spans="1:17" ht="24" customHeight="1">
      <c r="A123" s="653" t="s">
        <v>21</v>
      </c>
      <c r="B123" s="653"/>
      <c r="C123" s="653"/>
      <c r="D123" s="653"/>
      <c r="E123" s="653"/>
      <c r="F123" s="653"/>
      <c r="G123" s="476" t="str">
        <f t="shared" ref="G123:N123" si="2">IF(SUM(G93:G122)=0,"",SUM(G93:G122))</f>
        <v/>
      </c>
      <c r="H123" s="476">
        <f t="shared" si="2"/>
        <v>3</v>
      </c>
      <c r="I123" s="476">
        <f t="shared" si="2"/>
        <v>1</v>
      </c>
      <c r="J123" s="476">
        <f t="shared" si="2"/>
        <v>3</v>
      </c>
      <c r="K123" s="476" t="str">
        <f t="shared" si="2"/>
        <v/>
      </c>
      <c r="L123" s="476" t="str">
        <f t="shared" si="2"/>
        <v/>
      </c>
      <c r="M123" s="476" t="str">
        <f t="shared" si="2"/>
        <v/>
      </c>
      <c r="N123" s="476" t="str">
        <f t="shared" si="2"/>
        <v/>
      </c>
      <c r="O123" s="662"/>
      <c r="P123" s="665"/>
      <c r="Q123" s="711"/>
    </row>
    <row r="124" spans="1:17">
      <c r="A124" s="117"/>
      <c r="B124" s="104"/>
      <c r="C124" s="104"/>
      <c r="D124" s="104"/>
      <c r="E124" s="104"/>
      <c r="F124" s="104"/>
      <c r="G124" s="104"/>
      <c r="H124" s="104"/>
      <c r="I124" s="104"/>
      <c r="J124" s="104"/>
      <c r="K124" s="104"/>
      <c r="L124" s="104"/>
      <c r="M124" s="104"/>
      <c r="N124" s="104"/>
    </row>
    <row r="126" spans="1:17" ht="21" customHeight="1">
      <c r="B126" s="653" t="s">
        <v>458</v>
      </c>
      <c r="C126" s="653"/>
      <c r="D126" s="653"/>
      <c r="E126" s="653"/>
      <c r="G126" s="119"/>
      <c r="H126" s="119"/>
      <c r="I126" s="119"/>
      <c r="J126" s="119"/>
      <c r="K126" s="119"/>
      <c r="L126" s="119"/>
      <c r="M126" s="119"/>
      <c r="N126" s="119"/>
    </row>
    <row r="127" spans="1:17">
      <c r="G127" s="120"/>
      <c r="H127" s="120"/>
      <c r="K127" s="120"/>
      <c r="L127" s="120"/>
      <c r="M127" s="120"/>
      <c r="N127" s="120"/>
    </row>
    <row r="128" spans="1:17" ht="31.5" customHeight="1">
      <c r="A128" s="197"/>
      <c r="B128" s="706" t="s">
        <v>530</v>
      </c>
      <c r="C128" s="163"/>
      <c r="D128" s="706" t="s">
        <v>471</v>
      </c>
      <c r="E128" s="706"/>
      <c r="G128" s="704" t="s">
        <v>477</v>
      </c>
      <c r="H128" s="704" t="s">
        <v>533</v>
      </c>
      <c r="I128" s="704" t="s">
        <v>535</v>
      </c>
      <c r="J128" s="704" t="s">
        <v>538</v>
      </c>
      <c r="K128" s="119"/>
      <c r="L128" s="93"/>
      <c r="M128" s="120"/>
      <c r="N128" s="120"/>
    </row>
    <row r="129" spans="1:17" ht="23.25" customHeight="1">
      <c r="A129" s="93"/>
      <c r="B129" s="706"/>
      <c r="C129" s="163"/>
      <c r="D129" s="706"/>
      <c r="E129" s="706"/>
      <c r="G129" s="705"/>
      <c r="H129" s="705"/>
      <c r="I129" s="705"/>
      <c r="J129" s="705"/>
      <c r="L129" s="93"/>
      <c r="M129" s="121"/>
      <c r="N129" s="122"/>
    </row>
    <row r="130" spans="1:17" ht="23.25" customHeight="1">
      <c r="A130" s="701">
        <v>1</v>
      </c>
      <c r="B130" s="578" t="s">
        <v>872</v>
      </c>
      <c r="C130" s="60"/>
      <c r="D130" s="578" t="s">
        <v>874</v>
      </c>
      <c r="E130" s="578"/>
      <c r="G130" s="160" t="s">
        <v>136</v>
      </c>
      <c r="H130" s="123">
        <f>G49</f>
        <v>959</v>
      </c>
      <c r="I130" s="123">
        <f>K49</f>
        <v>10</v>
      </c>
      <c r="J130" s="124">
        <f>I130/H130</f>
        <v>1.0427528675703858E-2</v>
      </c>
      <c r="L130" s="63"/>
      <c r="M130" s="121"/>
      <c r="N130" s="122"/>
      <c r="O130" s="637">
        <v>2</v>
      </c>
      <c r="P130" s="656" t="str">
        <f>CONCATENATE(IF(O130="","",IF(O130=1,'Base de Datos'!$E$249,IF(O130=2,'Base de Datos'!$E$250,IF(O130=3,'Base de Datos'!$E$251,IF(O130=4,'Base de Datos'!$E$252))))),"")</f>
        <v xml:space="preserve">La información emitida por la Entidad cumple de manera satisfactoria con el objetivo de la pregunta. </v>
      </c>
      <c r="Q130" s="696"/>
    </row>
    <row r="131" spans="1:17" ht="23.25" customHeight="1">
      <c r="A131" s="702"/>
      <c r="B131" s="578"/>
      <c r="C131" s="60"/>
      <c r="D131" s="578"/>
      <c r="E131" s="578"/>
      <c r="G131" s="160" t="s">
        <v>4</v>
      </c>
      <c r="H131" s="123">
        <f>H49</f>
        <v>2460</v>
      </c>
      <c r="I131" s="123">
        <f>L49</f>
        <v>64</v>
      </c>
      <c r="J131" s="124">
        <f t="shared" ref="J131:J133" si="3">I131/H131</f>
        <v>2.6016260162601626E-2</v>
      </c>
      <c r="L131" s="125"/>
      <c r="M131" s="121"/>
      <c r="N131" s="122"/>
      <c r="O131" s="637"/>
      <c r="P131" s="656"/>
      <c r="Q131" s="696"/>
    </row>
    <row r="132" spans="1:17" ht="23.25" customHeight="1">
      <c r="A132" s="702"/>
      <c r="B132" s="578"/>
      <c r="C132" s="60"/>
      <c r="D132" s="578"/>
      <c r="E132" s="578"/>
      <c r="G132" s="160" t="s">
        <v>5</v>
      </c>
      <c r="H132" s="123">
        <f>I49</f>
        <v>2275</v>
      </c>
      <c r="I132" s="123">
        <f>M49</f>
        <v>50</v>
      </c>
      <c r="J132" s="124">
        <f t="shared" si="3"/>
        <v>2.197802197802198E-2</v>
      </c>
      <c r="M132" s="121"/>
      <c r="N132" s="122"/>
      <c r="O132" s="637"/>
      <c r="P132" s="656"/>
      <c r="Q132" s="696"/>
    </row>
    <row r="133" spans="1:17" ht="23.25" customHeight="1">
      <c r="A133" s="703"/>
      <c r="B133" s="578"/>
      <c r="C133" s="126"/>
      <c r="D133" s="578"/>
      <c r="E133" s="578"/>
      <c r="G133" s="160" t="s">
        <v>6</v>
      </c>
      <c r="H133" s="123">
        <f>J49</f>
        <v>4313</v>
      </c>
      <c r="I133" s="123">
        <f>N49</f>
        <v>85</v>
      </c>
      <c r="J133" s="124">
        <f t="shared" si="3"/>
        <v>1.9707859958265708E-2</v>
      </c>
      <c r="M133" s="127"/>
      <c r="N133" s="128"/>
      <c r="O133" s="637"/>
      <c r="P133" s="656"/>
      <c r="Q133" s="696"/>
    </row>
    <row r="134" spans="1:17" ht="23.25" customHeight="1">
      <c r="A134" s="701">
        <v>2</v>
      </c>
      <c r="B134" s="578" t="s">
        <v>873</v>
      </c>
      <c r="C134" s="62"/>
      <c r="D134" s="578" t="s">
        <v>875</v>
      </c>
      <c r="E134" s="578"/>
      <c r="G134" s="129" t="s">
        <v>7</v>
      </c>
      <c r="H134" s="123">
        <f>SUM(H130:H133)</f>
        <v>10007</v>
      </c>
      <c r="I134" s="123">
        <f>SUM(I130:I133)</f>
        <v>209</v>
      </c>
      <c r="J134" s="130">
        <f>I134/H134</f>
        <v>2.0885380233836313E-2</v>
      </c>
      <c r="M134" s="120"/>
      <c r="N134" s="120"/>
      <c r="O134" s="637">
        <v>2</v>
      </c>
      <c r="P134" s="656" t="str">
        <f>CONCATENATE(IF(O134="","",IF(O134=1,'Base de Datos'!$E$249,IF(O134=2,'Base de Datos'!$E$250,IF(O134=3,'Base de Datos'!$E$251,IF(O134=4,'Base de Datos'!$E$252))))),"")</f>
        <v xml:space="preserve">La información emitida por la Entidad cumple de manera satisfactoria con el objetivo de la pregunta. </v>
      </c>
      <c r="Q134" s="696"/>
    </row>
    <row r="135" spans="1:17" ht="23.25" customHeight="1">
      <c r="A135" s="702"/>
      <c r="B135" s="578"/>
      <c r="C135" s="62"/>
      <c r="D135" s="578"/>
      <c r="E135" s="578"/>
      <c r="K135" s="119"/>
      <c r="M135" s="120"/>
      <c r="N135" s="120"/>
      <c r="O135" s="637"/>
      <c r="P135" s="656"/>
      <c r="Q135" s="696"/>
    </row>
    <row r="136" spans="1:17" ht="23.25" customHeight="1">
      <c r="A136" s="702"/>
      <c r="B136" s="578"/>
      <c r="C136" s="62"/>
      <c r="D136" s="578"/>
      <c r="E136" s="578"/>
      <c r="K136" s="119"/>
      <c r="O136" s="637"/>
      <c r="P136" s="656"/>
      <c r="Q136" s="696"/>
    </row>
    <row r="137" spans="1:17" ht="23.25" customHeight="1">
      <c r="A137" s="702"/>
      <c r="B137" s="578"/>
      <c r="C137" s="62"/>
      <c r="D137" s="578"/>
      <c r="E137" s="578"/>
      <c r="K137" s="119"/>
      <c r="L137" s="119"/>
      <c r="M137" s="119"/>
      <c r="O137" s="637"/>
      <c r="P137" s="656"/>
      <c r="Q137" s="696"/>
    </row>
    <row r="138" spans="1:17" ht="17.25" customHeight="1">
      <c r="A138" s="181"/>
      <c r="K138" s="119"/>
      <c r="L138" s="119"/>
      <c r="M138" s="119"/>
    </row>
    <row r="139" spans="1:17" ht="17.25" customHeight="1">
      <c r="A139" s="198"/>
      <c r="B139" s="125"/>
      <c r="C139" s="125"/>
      <c r="D139" s="125"/>
      <c r="E139" s="125"/>
      <c r="F139" s="125"/>
      <c r="K139" s="119"/>
      <c r="L139" s="119"/>
      <c r="M139" s="119"/>
    </row>
    <row r="140" spans="1:17" ht="17.25" customHeight="1"/>
    <row r="141" spans="1:17" ht="21" customHeight="1">
      <c r="B141" s="707" t="s">
        <v>536</v>
      </c>
      <c r="C141" s="707"/>
      <c r="D141" s="707"/>
      <c r="E141" s="707"/>
      <c r="F141" s="119"/>
      <c r="G141" s="119"/>
      <c r="H141" s="119"/>
      <c r="I141" s="119"/>
      <c r="J141" s="119"/>
      <c r="K141" s="119"/>
      <c r="L141" s="119"/>
      <c r="M141" s="119"/>
      <c r="N141" s="127"/>
    </row>
    <row r="142" spans="1:17">
      <c r="G142" s="120"/>
      <c r="H142" s="120"/>
      <c r="I142" s="120"/>
      <c r="J142" s="120"/>
      <c r="K142" s="120"/>
      <c r="L142" s="120"/>
      <c r="M142" s="120"/>
      <c r="N142" s="120"/>
    </row>
    <row r="143" spans="1:17" ht="23.25" customHeight="1">
      <c r="A143" s="197"/>
      <c r="B143" s="706" t="s">
        <v>530</v>
      </c>
      <c r="C143" s="163"/>
      <c r="D143" s="706" t="s">
        <v>471</v>
      </c>
      <c r="E143" s="706"/>
      <c r="G143" s="704" t="s">
        <v>477</v>
      </c>
      <c r="H143" s="704" t="s">
        <v>533</v>
      </c>
      <c r="I143" s="704" t="s">
        <v>535</v>
      </c>
      <c r="J143" s="704" t="s">
        <v>538</v>
      </c>
      <c r="K143" s="119"/>
      <c r="L143" s="93"/>
      <c r="M143" s="120"/>
      <c r="N143" s="120"/>
    </row>
    <row r="144" spans="1:17" ht="23.25" customHeight="1">
      <c r="A144" s="93"/>
      <c r="B144" s="706"/>
      <c r="C144" s="163"/>
      <c r="D144" s="706"/>
      <c r="E144" s="706"/>
      <c r="G144" s="705"/>
      <c r="H144" s="705"/>
      <c r="I144" s="705"/>
      <c r="J144" s="705"/>
      <c r="L144" s="93"/>
      <c r="M144" s="121"/>
      <c r="N144" s="122"/>
    </row>
    <row r="145" spans="1:17" ht="23.25" customHeight="1">
      <c r="A145" s="701">
        <v>1</v>
      </c>
      <c r="B145" s="578" t="s">
        <v>876</v>
      </c>
      <c r="C145" s="60"/>
      <c r="D145" s="578" t="s">
        <v>878</v>
      </c>
      <c r="E145" s="578"/>
      <c r="G145" s="160" t="s">
        <v>136</v>
      </c>
      <c r="H145" s="123" t="str">
        <f>G86</f>
        <v/>
      </c>
      <c r="I145" s="123" t="str">
        <f>K86</f>
        <v/>
      </c>
      <c r="J145" s="124" t="e">
        <f>I145/H145</f>
        <v>#VALUE!</v>
      </c>
      <c r="L145" s="63"/>
      <c r="M145" s="121"/>
      <c r="N145" s="122"/>
      <c r="O145" s="637">
        <v>2</v>
      </c>
      <c r="P145" s="656" t="str">
        <f>CONCATENATE(IF(O145="","",IF(O145=1,'Base de Datos'!$E$249,IF(O145=2,'Base de Datos'!$E$250,IF(O145=3,'Base de Datos'!$E$251,IF(O145=4,'Base de Datos'!$E$252))))),"")</f>
        <v xml:space="preserve">La información emitida por la Entidad cumple de manera satisfactoria con el objetivo de la pregunta. </v>
      </c>
      <c r="Q145" s="696"/>
    </row>
    <row r="146" spans="1:17" ht="23.25" customHeight="1">
      <c r="A146" s="702"/>
      <c r="B146" s="578"/>
      <c r="C146" s="60"/>
      <c r="D146" s="578"/>
      <c r="E146" s="578"/>
      <c r="G146" s="160" t="s">
        <v>4</v>
      </c>
      <c r="H146" s="123">
        <f>H86</f>
        <v>15</v>
      </c>
      <c r="I146" s="123" t="str">
        <f>L86</f>
        <v/>
      </c>
      <c r="J146" s="124" t="e">
        <f t="shared" ref="J146:J148" si="4">I146/H146</f>
        <v>#VALUE!</v>
      </c>
      <c r="L146" s="125"/>
      <c r="M146" s="121"/>
      <c r="N146" s="122"/>
      <c r="O146" s="637"/>
      <c r="P146" s="656"/>
      <c r="Q146" s="696"/>
    </row>
    <row r="147" spans="1:17" ht="23.25" customHeight="1">
      <c r="A147" s="702"/>
      <c r="B147" s="578"/>
      <c r="C147" s="60"/>
      <c r="D147" s="578"/>
      <c r="E147" s="578"/>
      <c r="G147" s="160" t="s">
        <v>5</v>
      </c>
      <c r="H147" s="123">
        <f>I86</f>
        <v>13</v>
      </c>
      <c r="I147" s="123">
        <f>M86</f>
        <v>1</v>
      </c>
      <c r="J147" s="124">
        <f t="shared" si="4"/>
        <v>7.6923076923076927E-2</v>
      </c>
      <c r="M147" s="121"/>
      <c r="N147" s="122"/>
      <c r="O147" s="637"/>
      <c r="P147" s="656"/>
      <c r="Q147" s="696"/>
    </row>
    <row r="148" spans="1:17" ht="23.25" customHeight="1">
      <c r="A148" s="703"/>
      <c r="B148" s="578"/>
      <c r="C148" s="126"/>
      <c r="D148" s="578"/>
      <c r="E148" s="578"/>
      <c r="G148" s="160" t="s">
        <v>6</v>
      </c>
      <c r="H148" s="123">
        <f>J86</f>
        <v>52</v>
      </c>
      <c r="I148" s="123">
        <f>N86</f>
        <v>3</v>
      </c>
      <c r="J148" s="124">
        <f t="shared" si="4"/>
        <v>5.7692307692307696E-2</v>
      </c>
      <c r="M148" s="127"/>
      <c r="N148" s="128"/>
      <c r="O148" s="637"/>
      <c r="P148" s="656"/>
      <c r="Q148" s="696"/>
    </row>
    <row r="149" spans="1:17" ht="23.25" customHeight="1">
      <c r="A149" s="701">
        <v>2</v>
      </c>
      <c r="B149" s="578" t="s">
        <v>877</v>
      </c>
      <c r="C149" s="62"/>
      <c r="D149" s="578" t="s">
        <v>879</v>
      </c>
      <c r="E149" s="578"/>
      <c r="G149" s="129" t="s">
        <v>7</v>
      </c>
      <c r="H149" s="123">
        <f>SUM(H145:H148)</f>
        <v>80</v>
      </c>
      <c r="I149" s="123">
        <f>SUM(I145:I148)</f>
        <v>4</v>
      </c>
      <c r="J149" s="130">
        <f>I149/H149</f>
        <v>0.05</v>
      </c>
      <c r="M149" s="120"/>
      <c r="N149" s="120"/>
      <c r="O149" s="637">
        <v>2</v>
      </c>
      <c r="P149" s="656" t="str">
        <f>CONCATENATE(IF(O149="","",IF(O149=1,'Base de Datos'!$E$249,IF(O149=2,'Base de Datos'!$E$250,IF(O149=3,'Base de Datos'!$E$251,IF(O149=4,'Base de Datos'!$E$252))))),"")</f>
        <v xml:space="preserve">La información emitida por la Entidad cumple de manera satisfactoria con el objetivo de la pregunta. </v>
      </c>
      <c r="Q149" s="696"/>
    </row>
    <row r="150" spans="1:17" ht="23.25" customHeight="1">
      <c r="A150" s="702"/>
      <c r="B150" s="578"/>
      <c r="C150" s="62"/>
      <c r="D150" s="578"/>
      <c r="E150" s="578"/>
      <c r="G150" s="120"/>
      <c r="H150" s="120"/>
      <c r="I150" s="120"/>
      <c r="J150" s="120"/>
      <c r="K150" s="119"/>
      <c r="L150" s="120"/>
      <c r="M150" s="120"/>
      <c r="N150" s="120"/>
      <c r="O150" s="637"/>
      <c r="P150" s="656"/>
      <c r="Q150" s="696"/>
    </row>
    <row r="151" spans="1:17" ht="23.25" customHeight="1">
      <c r="A151" s="702"/>
      <c r="B151" s="578"/>
      <c r="C151" s="62"/>
      <c r="D151" s="578"/>
      <c r="E151" s="578"/>
      <c r="J151" s="125"/>
      <c r="K151" s="119"/>
      <c r="L151" s="125"/>
      <c r="M151" s="125"/>
      <c r="N151" s="125"/>
      <c r="O151" s="637"/>
      <c r="P151" s="656"/>
      <c r="Q151" s="696"/>
    </row>
    <row r="152" spans="1:17" ht="23.25" customHeight="1">
      <c r="A152" s="702"/>
      <c r="B152" s="578"/>
      <c r="C152" s="62"/>
      <c r="D152" s="578"/>
      <c r="E152" s="578"/>
      <c r="G152" s="131"/>
      <c r="H152" s="131"/>
      <c r="I152" s="131"/>
      <c r="J152" s="131"/>
      <c r="K152" s="119"/>
      <c r="L152" s="125"/>
      <c r="M152" s="125"/>
      <c r="N152" s="125"/>
      <c r="O152" s="637"/>
      <c r="P152" s="656"/>
      <c r="Q152" s="696"/>
    </row>
    <row r="153" spans="1:17" ht="18" customHeight="1">
      <c r="A153" s="181"/>
      <c r="J153" s="125"/>
      <c r="K153" s="125"/>
      <c r="L153" s="125"/>
      <c r="M153" s="125"/>
      <c r="N153" s="125"/>
    </row>
    <row r="154" spans="1:17" ht="18" customHeight="1">
      <c r="A154" s="198"/>
      <c r="B154" s="125"/>
      <c r="C154" s="125"/>
      <c r="D154" s="125"/>
      <c r="E154" s="125"/>
      <c r="F154" s="125"/>
      <c r="J154" s="125"/>
      <c r="K154" s="132"/>
      <c r="L154" s="125"/>
      <c r="M154" s="125"/>
      <c r="N154" s="125"/>
    </row>
    <row r="155" spans="1:17" ht="18" customHeight="1">
      <c r="A155" s="198"/>
      <c r="B155" s="133"/>
      <c r="C155" s="133"/>
      <c r="D155" s="133"/>
      <c r="E155" s="133"/>
      <c r="F155" s="133"/>
      <c r="J155" s="125"/>
      <c r="K155" s="133"/>
      <c r="L155" s="133"/>
      <c r="M155" s="125"/>
      <c r="N155" s="125"/>
    </row>
    <row r="156" spans="1:17" ht="21" customHeight="1">
      <c r="B156" s="707" t="s">
        <v>537</v>
      </c>
      <c r="C156" s="707"/>
      <c r="D156" s="707"/>
      <c r="E156" s="707"/>
      <c r="F156" s="119"/>
      <c r="J156" s="125"/>
      <c r="K156" s="125"/>
      <c r="L156" s="125"/>
      <c r="M156" s="125"/>
      <c r="N156" s="125"/>
      <c r="O156" s="342"/>
      <c r="P156" s="120"/>
    </row>
    <row r="157" spans="1:17">
      <c r="J157" s="125"/>
      <c r="K157" s="125"/>
      <c r="L157" s="125"/>
      <c r="M157" s="125"/>
      <c r="N157" s="125"/>
    </row>
    <row r="158" spans="1:17" ht="23.25" customHeight="1">
      <c r="A158" s="197"/>
      <c r="B158" s="706" t="s">
        <v>530</v>
      </c>
      <c r="C158" s="163"/>
      <c r="D158" s="706" t="s">
        <v>471</v>
      </c>
      <c r="E158" s="706"/>
      <c r="G158" s="704" t="s">
        <v>477</v>
      </c>
      <c r="H158" s="704" t="s">
        <v>533</v>
      </c>
      <c r="I158" s="704" t="s">
        <v>535</v>
      </c>
      <c r="J158" s="704" t="s">
        <v>538</v>
      </c>
      <c r="K158" s="119"/>
      <c r="L158" s="93"/>
      <c r="M158" s="120"/>
      <c r="N158" s="120"/>
    </row>
    <row r="159" spans="1:17" ht="23.25" customHeight="1">
      <c r="A159" s="93"/>
      <c r="B159" s="706"/>
      <c r="C159" s="163"/>
      <c r="D159" s="706"/>
      <c r="E159" s="706"/>
      <c r="G159" s="705"/>
      <c r="H159" s="705"/>
      <c r="I159" s="705"/>
      <c r="J159" s="705"/>
      <c r="L159" s="93"/>
      <c r="M159" s="121"/>
      <c r="N159" s="122"/>
    </row>
    <row r="160" spans="1:17" ht="23.25" customHeight="1">
      <c r="A160" s="701">
        <v>1</v>
      </c>
      <c r="B160" s="578" t="s">
        <v>880</v>
      </c>
      <c r="C160" s="60"/>
      <c r="D160" s="578" t="s">
        <v>881</v>
      </c>
      <c r="E160" s="578"/>
      <c r="G160" s="160" t="s">
        <v>136</v>
      </c>
      <c r="H160" s="123" t="str">
        <f>G123</f>
        <v/>
      </c>
      <c r="I160" s="123" t="str">
        <f>K123</f>
        <v/>
      </c>
      <c r="J160" s="124" t="e">
        <f>I160/H160</f>
        <v>#VALUE!</v>
      </c>
      <c r="L160" s="63"/>
      <c r="M160" s="121"/>
      <c r="N160" s="122"/>
      <c r="O160" s="637">
        <v>2</v>
      </c>
      <c r="P160" s="656" t="str">
        <f>CONCATENATE(IF(O160="","",IF(O160=1,'Base de Datos'!$E$249,IF(O160=2,'Base de Datos'!$E$250,IF(O160=3,'Base de Datos'!$E$251,IF(O160=4,'Base de Datos'!$E$252))))),"")</f>
        <v xml:space="preserve">La información emitida por la Entidad cumple de manera satisfactoria con el objetivo de la pregunta. </v>
      </c>
      <c r="Q160" s="696"/>
    </row>
    <row r="161" spans="1:17" ht="23.25" customHeight="1">
      <c r="A161" s="702"/>
      <c r="B161" s="578"/>
      <c r="C161" s="60"/>
      <c r="D161" s="578"/>
      <c r="E161" s="578"/>
      <c r="G161" s="160" t="s">
        <v>4</v>
      </c>
      <c r="H161" s="123">
        <f>H123</f>
        <v>3</v>
      </c>
      <c r="I161" s="123" t="str">
        <f>L123</f>
        <v/>
      </c>
      <c r="J161" s="124" t="e">
        <f t="shared" ref="J161:J163" si="5">I161/H161</f>
        <v>#VALUE!</v>
      </c>
      <c r="L161" s="125"/>
      <c r="M161" s="121"/>
      <c r="N161" s="122"/>
      <c r="O161" s="637"/>
      <c r="P161" s="656"/>
      <c r="Q161" s="696"/>
    </row>
    <row r="162" spans="1:17" ht="23.25" customHeight="1">
      <c r="A162" s="702"/>
      <c r="B162" s="578"/>
      <c r="C162" s="60"/>
      <c r="D162" s="578"/>
      <c r="E162" s="578"/>
      <c r="G162" s="160" t="s">
        <v>5</v>
      </c>
      <c r="H162" s="123">
        <f>I123</f>
        <v>1</v>
      </c>
      <c r="I162" s="123" t="str">
        <f>M123</f>
        <v/>
      </c>
      <c r="J162" s="124" t="e">
        <f t="shared" si="5"/>
        <v>#VALUE!</v>
      </c>
      <c r="M162" s="121"/>
      <c r="N162" s="122"/>
      <c r="O162" s="637"/>
      <c r="P162" s="656"/>
      <c r="Q162" s="696"/>
    </row>
    <row r="163" spans="1:17" ht="23.25" customHeight="1">
      <c r="A163" s="703"/>
      <c r="B163" s="578"/>
      <c r="C163" s="126"/>
      <c r="D163" s="578"/>
      <c r="E163" s="578"/>
      <c r="G163" s="160" t="s">
        <v>6</v>
      </c>
      <c r="H163" s="123">
        <f>J123</f>
        <v>3</v>
      </c>
      <c r="I163" s="123" t="str">
        <f>N123</f>
        <v/>
      </c>
      <c r="J163" s="124" t="e">
        <f t="shared" si="5"/>
        <v>#VALUE!</v>
      </c>
      <c r="M163" s="127"/>
      <c r="N163" s="128"/>
      <c r="O163" s="637"/>
      <c r="P163" s="656"/>
      <c r="Q163" s="696"/>
    </row>
    <row r="164" spans="1:17" ht="23.25" customHeight="1">
      <c r="A164" s="701">
        <v>2</v>
      </c>
      <c r="B164" s="616"/>
      <c r="C164" s="62"/>
      <c r="D164" s="616"/>
      <c r="E164" s="616"/>
      <c r="G164" s="129" t="s">
        <v>7</v>
      </c>
      <c r="H164" s="123">
        <f>SUM(H160:H163)</f>
        <v>7</v>
      </c>
      <c r="I164" s="123">
        <f>SUM(I160:I163)</f>
        <v>0</v>
      </c>
      <c r="J164" s="130">
        <f>I164/H164</f>
        <v>0</v>
      </c>
      <c r="M164" s="120"/>
      <c r="N164" s="120"/>
      <c r="O164" s="637">
        <v>2</v>
      </c>
      <c r="P164" s="656" t="str">
        <f>CONCATENATE(IF(O164="","",IF(O164=1,'Base de Datos'!$E$249,IF(O164=2,'Base de Datos'!$E$250,IF(O164=3,'Base de Datos'!$E$251,IF(O164=4,'Base de Datos'!$E$252))))),"")</f>
        <v xml:space="preserve">La información emitida por la Entidad cumple de manera satisfactoria con el objetivo de la pregunta. </v>
      </c>
      <c r="Q164" s="696"/>
    </row>
    <row r="165" spans="1:17" ht="23.25" customHeight="1">
      <c r="A165" s="702"/>
      <c r="B165" s="616"/>
      <c r="C165" s="62"/>
      <c r="D165" s="616"/>
      <c r="E165" s="616"/>
      <c r="G165" s="120"/>
      <c r="H165" s="120"/>
      <c r="I165" s="120"/>
      <c r="J165" s="120"/>
      <c r="K165" s="119"/>
      <c r="L165" s="120"/>
      <c r="M165" s="120"/>
      <c r="N165" s="120"/>
      <c r="O165" s="637"/>
      <c r="P165" s="656"/>
      <c r="Q165" s="696"/>
    </row>
    <row r="166" spans="1:17" ht="23.25" customHeight="1">
      <c r="A166" s="702"/>
      <c r="B166" s="616"/>
      <c r="C166" s="62"/>
      <c r="D166" s="616"/>
      <c r="E166" s="616"/>
      <c r="K166" s="119"/>
      <c r="O166" s="637"/>
      <c r="P166" s="656"/>
      <c r="Q166" s="696"/>
    </row>
    <row r="167" spans="1:17" ht="23.25" customHeight="1">
      <c r="A167" s="702"/>
      <c r="B167" s="616"/>
      <c r="C167" s="62"/>
      <c r="D167" s="616"/>
      <c r="E167" s="616"/>
      <c r="G167" s="131"/>
      <c r="H167" s="131"/>
      <c r="I167" s="131"/>
      <c r="J167" s="131"/>
      <c r="K167" s="119"/>
      <c r="O167" s="637"/>
      <c r="P167" s="656"/>
      <c r="Q167" s="696"/>
    </row>
    <row r="168" spans="1:17" ht="18" customHeight="1">
      <c r="A168" s="181"/>
    </row>
    <row r="169" spans="1:17" ht="18" customHeight="1" thickBot="1">
      <c r="A169" s="198"/>
      <c r="B169" s="125"/>
      <c r="C169" s="125"/>
      <c r="D169" s="125"/>
      <c r="E169" s="125"/>
      <c r="F169" s="125"/>
      <c r="K169" s="134"/>
    </row>
    <row r="170" spans="1:17" ht="18" customHeight="1">
      <c r="A170" s="198"/>
      <c r="B170" s="133"/>
      <c r="C170" s="133"/>
      <c r="D170" s="133"/>
      <c r="E170" s="133"/>
      <c r="F170" s="133"/>
      <c r="K170" s="135"/>
      <c r="L170" s="135"/>
    </row>
    <row r="171" spans="1:17" ht="18" customHeight="1">
      <c r="A171" s="198"/>
      <c r="B171" s="125"/>
      <c r="C171" s="125"/>
      <c r="D171" s="125"/>
      <c r="E171" s="125"/>
      <c r="F171" s="125"/>
    </row>
    <row r="172" spans="1:17" ht="18" customHeight="1"/>
    <row r="173" spans="1:17" ht="18" customHeight="1"/>
  </sheetData>
  <sheetProtection password="CD91" sheet="1" objects="1" scenarios="1"/>
  <protectedRanges>
    <protectedRange sqref="B130:B137 D130:E137 B145:B152 D145:E152 H130:I133 H145:I148 H160:I163 B160:B167 D160:E167 B19:N48 B56:N85 B93:N122" name="Rango1"/>
  </protectedRanges>
  <dataConsolidate/>
  <mergeCells count="109">
    <mergeCell ref="O81:O86"/>
    <mergeCell ref="P81:P86"/>
    <mergeCell ref="Q81:Q86"/>
    <mergeCell ref="O118:O123"/>
    <mergeCell ref="P118:P123"/>
    <mergeCell ref="Q118:Q123"/>
    <mergeCell ref="Q164:Q167"/>
    <mergeCell ref="A86:F86"/>
    <mergeCell ref="A89:N89"/>
    <mergeCell ref="G91:J91"/>
    <mergeCell ref="K91:N91"/>
    <mergeCell ref="A91:A92"/>
    <mergeCell ref="B91:B92"/>
    <mergeCell ref="C91:C92"/>
    <mergeCell ref="D128:E129"/>
    <mergeCell ref="B126:E126"/>
    <mergeCell ref="A123:F123"/>
    <mergeCell ref="D91:D92"/>
    <mergeCell ref="E91:E92"/>
    <mergeCell ref="F91:F92"/>
    <mergeCell ref="J143:J144"/>
    <mergeCell ref="B130:B133"/>
    <mergeCell ref="D130:E133"/>
    <mergeCell ref="G143:G144"/>
    <mergeCell ref="A12:N12"/>
    <mergeCell ref="A14:N14"/>
    <mergeCell ref="A16:N16"/>
    <mergeCell ref="G17:J17"/>
    <mergeCell ref="K17:N17"/>
    <mergeCell ref="F17:F18"/>
    <mergeCell ref="E17:E18"/>
    <mergeCell ref="D17:D18"/>
    <mergeCell ref="C17:C18"/>
    <mergeCell ref="B17:B18"/>
    <mergeCell ref="B54:B55"/>
    <mergeCell ref="C54:C55"/>
    <mergeCell ref="D54:D55"/>
    <mergeCell ref="E54:E55"/>
    <mergeCell ref="O44:O49"/>
    <mergeCell ref="P44:P49"/>
    <mergeCell ref="Q44:Q49"/>
    <mergeCell ref="A17:A18"/>
    <mergeCell ref="A49:F49"/>
    <mergeCell ref="A52:N52"/>
    <mergeCell ref="G54:J54"/>
    <mergeCell ref="K54:N54"/>
    <mergeCell ref="F54:F55"/>
    <mergeCell ref="A54:A55"/>
    <mergeCell ref="H143:H144"/>
    <mergeCell ref="J128:J129"/>
    <mergeCell ref="B128:B129"/>
    <mergeCell ref="H128:H129"/>
    <mergeCell ref="G128:G129"/>
    <mergeCell ref="A130:A133"/>
    <mergeCell ref="B134:B137"/>
    <mergeCell ref="A134:A137"/>
    <mergeCell ref="B141:E141"/>
    <mergeCell ref="B143:B144"/>
    <mergeCell ref="D143:E144"/>
    <mergeCell ref="D134:E137"/>
    <mergeCell ref="I143:I144"/>
    <mergeCell ref="I128:I129"/>
    <mergeCell ref="J158:J159"/>
    <mergeCell ref="B158:B159"/>
    <mergeCell ref="D158:E159"/>
    <mergeCell ref="B156:E156"/>
    <mergeCell ref="A145:A148"/>
    <mergeCell ref="B145:B148"/>
    <mergeCell ref="D145:E148"/>
    <mergeCell ref="A149:A152"/>
    <mergeCell ref="B149:B152"/>
    <mergeCell ref="D149:E152"/>
    <mergeCell ref="O164:O167"/>
    <mergeCell ref="P164:P167"/>
    <mergeCell ref="O16:P16"/>
    <mergeCell ref="O54:P54"/>
    <mergeCell ref="O89:P89"/>
    <mergeCell ref="O130:O133"/>
    <mergeCell ref="P130:P133"/>
    <mergeCell ref="O2:Q2"/>
    <mergeCell ref="A10:N10"/>
    <mergeCell ref="A7:N7"/>
    <mergeCell ref="A8:N8"/>
    <mergeCell ref="A2:N2"/>
    <mergeCell ref="A3:N3"/>
    <mergeCell ref="A4:N4"/>
    <mergeCell ref="A5:N5"/>
    <mergeCell ref="A160:A163"/>
    <mergeCell ref="B160:B163"/>
    <mergeCell ref="D160:E163"/>
    <mergeCell ref="A164:A167"/>
    <mergeCell ref="B164:B167"/>
    <mergeCell ref="D164:E167"/>
    <mergeCell ref="G158:G159"/>
    <mergeCell ref="H158:H159"/>
    <mergeCell ref="I158:I159"/>
    <mergeCell ref="Q130:Q133"/>
    <mergeCell ref="O134:O137"/>
    <mergeCell ref="P134:P137"/>
    <mergeCell ref="Q134:Q137"/>
    <mergeCell ref="Q145:Q148"/>
    <mergeCell ref="Q149:Q152"/>
    <mergeCell ref="O160:O163"/>
    <mergeCell ref="P160:P163"/>
    <mergeCell ref="Q160:Q163"/>
    <mergeCell ref="O145:O148"/>
    <mergeCell ref="P145:P148"/>
    <mergeCell ref="O149:O152"/>
    <mergeCell ref="P149:P152"/>
  </mergeCells>
  <conditionalFormatting sqref="B95:F122 B60:F85">
    <cfRule type="cellIs" dxfId="156" priority="114" operator="equal">
      <formula>#REF!</formula>
    </cfRule>
  </conditionalFormatting>
  <conditionalFormatting sqref="E41:N48">
    <cfRule type="cellIs" dxfId="155" priority="117" operator="equal">
      <formula>#REF!</formula>
    </cfRule>
  </conditionalFormatting>
  <conditionalFormatting sqref="B41:B48 D41:N48">
    <cfRule type="cellIs" dxfId="154" priority="84" operator="equal">
      <formula>$O$23</formula>
    </cfRule>
  </conditionalFormatting>
  <conditionalFormatting sqref="B60:F85">
    <cfRule type="cellIs" dxfId="153" priority="83" operator="equal">
      <formula>$O$61</formula>
    </cfRule>
  </conditionalFormatting>
  <conditionalFormatting sqref="G95:N122">
    <cfRule type="cellIs" dxfId="152" priority="79" operator="equal">
      <formula>$O$23</formula>
    </cfRule>
  </conditionalFormatting>
  <conditionalFormatting sqref="G60:N85">
    <cfRule type="cellIs" dxfId="151" priority="82" operator="equal">
      <formula>#REF!</formula>
    </cfRule>
  </conditionalFormatting>
  <conditionalFormatting sqref="G60:N85">
    <cfRule type="cellIs" dxfId="150" priority="81" operator="equal">
      <formula>$O$23</formula>
    </cfRule>
  </conditionalFormatting>
  <conditionalFormatting sqref="G95:N122">
    <cfRule type="cellIs" dxfId="149" priority="80" operator="equal">
      <formula>#REF!</formula>
    </cfRule>
  </conditionalFormatting>
  <conditionalFormatting sqref="B95:N122">
    <cfRule type="cellIs" dxfId="148" priority="78" operator="equal">
      <formula>$O$93</formula>
    </cfRule>
  </conditionalFormatting>
  <conditionalFormatting sqref="B164:B167 D164:E167">
    <cfRule type="cellIs" dxfId="147" priority="77" operator="equal">
      <formula>$L$171</formula>
    </cfRule>
  </conditionalFormatting>
  <conditionalFormatting sqref="O130">
    <cfRule type="cellIs" dxfId="146" priority="33" operator="equal">
      <formula>4</formula>
    </cfRule>
    <cfRule type="cellIs" dxfId="145" priority="34" operator="equal">
      <formula>3</formula>
    </cfRule>
    <cfRule type="cellIs" dxfId="144" priority="35" operator="equal">
      <formula>2</formula>
    </cfRule>
    <cfRule type="cellIs" dxfId="143" priority="36" operator="equal">
      <formula>1</formula>
    </cfRule>
  </conditionalFormatting>
  <conditionalFormatting sqref="O44">
    <cfRule type="cellIs" dxfId="142" priority="73" operator="equal">
      <formula>4</formula>
    </cfRule>
    <cfRule type="cellIs" dxfId="141" priority="74" operator="equal">
      <formula>3</formula>
    </cfRule>
    <cfRule type="cellIs" dxfId="140" priority="75" operator="equal">
      <formula>2</formula>
    </cfRule>
    <cfRule type="cellIs" dxfId="139" priority="76" operator="equal">
      <formula>1</formula>
    </cfRule>
  </conditionalFormatting>
  <conditionalFormatting sqref="O81:O86">
    <cfRule type="cellIs" dxfId="138" priority="69" operator="equal">
      <formula>4</formula>
    </cfRule>
    <cfRule type="cellIs" dxfId="137" priority="70" operator="equal">
      <formula>3</formula>
    </cfRule>
    <cfRule type="cellIs" dxfId="136" priority="71" operator="equal">
      <formula>2</formula>
    </cfRule>
    <cfRule type="cellIs" dxfId="135" priority="72" operator="equal">
      <formula>1</formula>
    </cfRule>
  </conditionalFormatting>
  <conditionalFormatting sqref="O118:O123">
    <cfRule type="cellIs" dxfId="134" priority="65" operator="equal">
      <formula>4</formula>
    </cfRule>
    <cfRule type="cellIs" dxfId="133" priority="66" operator="equal">
      <formula>3</formula>
    </cfRule>
    <cfRule type="cellIs" dxfId="132" priority="67" operator="equal">
      <formula>2</formula>
    </cfRule>
    <cfRule type="cellIs" dxfId="131" priority="68" operator="equal">
      <formula>1</formula>
    </cfRule>
  </conditionalFormatting>
  <conditionalFormatting sqref="O145">
    <cfRule type="cellIs" dxfId="130" priority="53" operator="equal">
      <formula>4</formula>
    </cfRule>
    <cfRule type="cellIs" dxfId="129" priority="54" operator="equal">
      <formula>3</formula>
    </cfRule>
    <cfRule type="cellIs" dxfId="128" priority="55" operator="equal">
      <formula>2</formula>
    </cfRule>
    <cfRule type="cellIs" dxfId="127" priority="56" operator="equal">
      <formula>1</formula>
    </cfRule>
  </conditionalFormatting>
  <conditionalFormatting sqref="O149">
    <cfRule type="cellIs" dxfId="126" priority="45" operator="equal">
      <formula>4</formula>
    </cfRule>
    <cfRule type="cellIs" dxfId="125" priority="46" operator="equal">
      <formula>3</formula>
    </cfRule>
    <cfRule type="cellIs" dxfId="124" priority="47" operator="equal">
      <formula>2</formula>
    </cfRule>
    <cfRule type="cellIs" dxfId="123" priority="48" operator="equal">
      <formula>1</formula>
    </cfRule>
  </conditionalFormatting>
  <conditionalFormatting sqref="O160">
    <cfRule type="cellIs" dxfId="122" priority="41" operator="equal">
      <formula>4</formula>
    </cfRule>
    <cfRule type="cellIs" dxfId="121" priority="42" operator="equal">
      <formula>3</formula>
    </cfRule>
    <cfRule type="cellIs" dxfId="120" priority="43" operator="equal">
      <formula>2</formula>
    </cfRule>
    <cfRule type="cellIs" dxfId="119" priority="44" operator="equal">
      <formula>1</formula>
    </cfRule>
  </conditionalFormatting>
  <conditionalFormatting sqref="O164">
    <cfRule type="cellIs" dxfId="118" priority="37" operator="equal">
      <formula>4</formula>
    </cfRule>
    <cfRule type="cellIs" dxfId="117" priority="38" operator="equal">
      <formula>3</formula>
    </cfRule>
    <cfRule type="cellIs" dxfId="116" priority="39" operator="equal">
      <formula>2</formula>
    </cfRule>
    <cfRule type="cellIs" dxfId="115" priority="40" operator="equal">
      <formula>1</formula>
    </cfRule>
  </conditionalFormatting>
  <conditionalFormatting sqref="O134">
    <cfRule type="cellIs" dxfId="114" priority="29" operator="equal">
      <formula>4</formula>
    </cfRule>
    <cfRule type="cellIs" dxfId="113" priority="30" operator="equal">
      <formula>3</formula>
    </cfRule>
    <cfRule type="cellIs" dxfId="112" priority="31" operator="equal">
      <formula>2</formula>
    </cfRule>
    <cfRule type="cellIs" dxfId="111" priority="32" operator="equal">
      <formula>1</formula>
    </cfRule>
  </conditionalFormatting>
  <conditionalFormatting sqref="C95:C122">
    <cfRule type="cellIs" dxfId="110" priority="28" operator="equal">
      <formula>$O$61</formula>
    </cfRule>
  </conditionalFormatting>
  <conditionalFormatting sqref="C41:C48">
    <cfRule type="cellIs" dxfId="109" priority="27" operator="equal">
      <formula>#REF!</formula>
    </cfRule>
  </conditionalFormatting>
  <conditionalFormatting sqref="C41:C48">
    <cfRule type="cellIs" dxfId="108" priority="26" operator="equal">
      <formula>$O$61</formula>
    </cfRule>
  </conditionalFormatting>
  <conditionalFormatting sqref="E19:E40">
    <cfRule type="cellIs" dxfId="107" priority="25" operator="equal">
      <formula>#REF!</formula>
    </cfRule>
  </conditionalFormatting>
  <conditionalFormatting sqref="B19:E21 B38:E40 C22:E37">
    <cfRule type="cellIs" dxfId="106" priority="24" operator="equal">
      <formula>$O$23</formula>
    </cfRule>
  </conditionalFormatting>
  <conditionalFormatting sqref="F19:F34">
    <cfRule type="cellIs" dxfId="105" priority="22" operator="equal">
      <formula>#REF!</formula>
    </cfRule>
  </conditionalFormatting>
  <conditionalFormatting sqref="F19:F34">
    <cfRule type="cellIs" dxfId="104" priority="21" operator="equal">
      <formula>$O$23</formula>
    </cfRule>
  </conditionalFormatting>
  <conditionalFormatting sqref="F35:F40">
    <cfRule type="cellIs" dxfId="103" priority="20" operator="equal">
      <formula>#REF!</formula>
    </cfRule>
  </conditionalFormatting>
  <conditionalFormatting sqref="F35:F40">
    <cfRule type="cellIs" dxfId="102" priority="19" operator="equal">
      <formula>$O$23</formula>
    </cfRule>
  </conditionalFormatting>
  <conditionalFormatting sqref="G19:N40">
    <cfRule type="cellIs" dxfId="101" priority="18" operator="equal">
      <formula>#REF!</formula>
    </cfRule>
  </conditionalFormatting>
  <conditionalFormatting sqref="G19:N40">
    <cfRule type="cellIs" dxfId="100" priority="17" operator="equal">
      <formula>$O$23</formula>
    </cfRule>
  </conditionalFormatting>
  <conditionalFormatting sqref="C56:F59 B58:B59">
    <cfRule type="cellIs" dxfId="99" priority="16" operator="equal">
      <formula>#REF!</formula>
    </cfRule>
  </conditionalFormatting>
  <conditionalFormatting sqref="B56:F59">
    <cfRule type="cellIs" dxfId="98" priority="15" operator="equal">
      <formula>$O$61</formula>
    </cfRule>
  </conditionalFormatting>
  <conditionalFormatting sqref="G56:N59">
    <cfRule type="cellIs" dxfId="97" priority="14" operator="equal">
      <formula>#REF!</formula>
    </cfRule>
  </conditionalFormatting>
  <conditionalFormatting sqref="G56:N59">
    <cfRule type="cellIs" dxfId="96" priority="13" operator="equal">
      <formula>$O$23</formula>
    </cfRule>
  </conditionalFormatting>
  <conditionalFormatting sqref="B93:F94">
    <cfRule type="cellIs" dxfId="95" priority="12" operator="equal">
      <formula>#REF!</formula>
    </cfRule>
  </conditionalFormatting>
  <conditionalFormatting sqref="G93:N94">
    <cfRule type="cellIs" dxfId="94" priority="10" operator="equal">
      <formula>$O$23</formula>
    </cfRule>
  </conditionalFormatting>
  <conditionalFormatting sqref="G93:N94">
    <cfRule type="cellIs" dxfId="93" priority="11" operator="equal">
      <formula>#REF!</formula>
    </cfRule>
  </conditionalFormatting>
  <conditionalFormatting sqref="B93:N94">
    <cfRule type="cellIs" dxfId="92" priority="9" operator="equal">
      <formula>$O$93</formula>
    </cfRule>
  </conditionalFormatting>
  <conditionalFormatting sqref="B130:B137">
    <cfRule type="cellIs" dxfId="91" priority="8" operator="equal">
      <formula>$L$171</formula>
    </cfRule>
  </conditionalFormatting>
  <conditionalFormatting sqref="D130:E137">
    <cfRule type="cellIs" dxfId="90" priority="7" operator="equal">
      <formula>$L$171</formula>
    </cfRule>
  </conditionalFormatting>
  <conditionalFormatting sqref="B145:B152">
    <cfRule type="cellIs" dxfId="89" priority="6" operator="equal">
      <formula>$L$171</formula>
    </cfRule>
  </conditionalFormatting>
  <conditionalFormatting sqref="D145:E152">
    <cfRule type="cellIs" dxfId="88" priority="5" operator="equal">
      <formula>$L$171</formula>
    </cfRule>
  </conditionalFormatting>
  <conditionalFormatting sqref="B160:B163">
    <cfRule type="cellIs" dxfId="87" priority="4" operator="equal">
      <formula>$L$171</formula>
    </cfRule>
  </conditionalFormatting>
  <conditionalFormatting sqref="D160:E163">
    <cfRule type="cellIs" dxfId="86" priority="3" operator="equal">
      <formula>$L$171</formula>
    </cfRule>
  </conditionalFormatting>
  <conditionalFormatting sqref="B23">
    <cfRule type="cellIs" dxfId="85" priority="2" operator="equal">
      <formula>$O$23</formula>
    </cfRule>
  </conditionalFormatting>
  <conditionalFormatting sqref="B25:B37">
    <cfRule type="cellIs" dxfId="84" priority="1" operator="equal">
      <formula>$O$23</formula>
    </cfRule>
  </conditionalFormatting>
  <dataValidations disablePrompts="1" count="12">
    <dataValidation type="list" allowBlank="1" showInputMessage="1" showErrorMessage="1" sqref="C56:C85 C93:C122 C19:C48">
      <formula1>Años</formula1>
    </dataValidation>
    <dataValidation type="list" allowBlank="1" showInputMessage="1" showErrorMessage="1" sqref="E19:E48 E56:E85 E93:E122">
      <formula1>Especial</formula1>
    </dataValidation>
    <dataValidation type="list" allowBlank="1" showInputMessage="1" showErrorMessage="1" sqref="F19:F48 F56:F85 F93:F122">
      <formula1>Adhesión</formula1>
    </dataValidation>
    <dataValidation type="list" allowBlank="1" showInputMessage="1" showErrorMessage="1" sqref="D56:D85">
      <formula1>Civiles</formula1>
    </dataValidation>
    <dataValidation type="list" allowBlank="1" showInputMessage="1" showErrorMessage="1" sqref="O81">
      <formula1>$D$249:$D$252</formula1>
    </dataValidation>
    <dataValidation type="list" allowBlank="1" showInputMessage="1" showErrorMessage="1" sqref="O118">
      <formula1>$D$249:$D$252</formula1>
    </dataValidation>
    <dataValidation type="list" allowBlank="1" showInputMessage="1" showErrorMessage="1" sqref="O164">
      <formula1>$D$249:$D$252</formula1>
    </dataValidation>
    <dataValidation type="list" allowBlank="1" showInputMessage="1" showErrorMessage="1" sqref="O145">
      <formula1>$D$249:$D$252</formula1>
    </dataValidation>
    <dataValidation type="list" allowBlank="1" showInputMessage="1" showErrorMessage="1" sqref="O149">
      <formula1>$D$249:$D$252</formula1>
    </dataValidation>
    <dataValidation type="list" allowBlank="1" showInputMessage="1" showErrorMessage="1" sqref="O160">
      <formula1>$D$249:$D$252</formula1>
    </dataValidation>
    <dataValidation type="list" allowBlank="1" showInputMessage="1" showErrorMessage="1" sqref="O130">
      <formula1>$D$249:$D$252</formula1>
    </dataValidation>
    <dataValidation type="list" allowBlank="1" showInputMessage="1" showErrorMessage="1" sqref="O134">
      <formula1>$D$249:$D$252</formula1>
    </dataValidation>
  </dataValidations>
  <pageMargins left="0.7" right="0.7" top="0.75" bottom="0.75" header="0.3" footer="0.3"/>
  <pageSetup paperSize="9" scale="59" fitToHeight="0" orientation="landscape" horizontalDpi="4294967294" verticalDpi="4294967294" r:id="rId1"/>
  <rowBreaks count="3" manualBreakCount="3">
    <brk id="50" max="13" man="1"/>
    <brk id="87" max="13" man="1"/>
    <brk id="125" max="13" man="1"/>
  </rowBreaks>
  <ignoredErrors>
    <ignoredError sqref="G49:N49" emptyCellReference="1"/>
  </ignoredError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'Base de Datos'!$D$249:$D$252</xm:f>
          </x14:formula1>
          <xm:sqref>O44</xm:sqref>
        </x14:dataValidation>
        <x14:dataValidation type="list" allowBlank="1" showInputMessage="1" showErrorMessage="1">
          <x14:formula1>
            <xm:f>'Base de Datos'!$F$21:$F$40</xm:f>
          </x14:formula1>
          <xm:sqref>D93:D122</xm:sqref>
        </x14:dataValidation>
        <x14:dataValidation type="list" allowBlank="1" showInputMessage="1" showErrorMessage="1">
          <x14:formula1>
            <xm:f>'Base de Datos'!$F$2:$F$19</xm:f>
          </x14:formula1>
          <xm:sqref>D19:D48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BB1B3D"/>
    <pageSetUpPr fitToPage="1"/>
  </sheetPr>
  <dimension ref="A1:V50"/>
  <sheetViews>
    <sheetView showGridLines="0" view="pageBreakPreview" zoomScaleNormal="80" zoomScaleSheetLayoutView="100" workbookViewId="0"/>
  </sheetViews>
  <sheetFormatPr baseColWidth="10" defaultColWidth="11" defaultRowHeight="15.75"/>
  <cols>
    <col min="1" max="1" width="16" style="104" customWidth="1"/>
    <col min="2" max="3" width="11" style="139" customWidth="1"/>
    <col min="4" max="4" width="5.375" style="139" customWidth="1"/>
    <col min="5" max="6" width="11" style="139" customWidth="1"/>
    <col min="7" max="7" width="5.375" style="139" customWidth="1"/>
    <col min="8" max="9" width="11" style="139" customWidth="1"/>
    <col min="10" max="10" width="5.375" style="139" customWidth="1"/>
    <col min="11" max="11" width="3.75" style="340" customWidth="1"/>
    <col min="12" max="13" width="35.125" style="104" customWidth="1"/>
    <col min="14" max="16384" width="11" style="104"/>
  </cols>
  <sheetData>
    <row r="1" spans="1:22" ht="7.5" customHeight="1"/>
    <row r="2" spans="1:22" ht="19.5" customHeight="1">
      <c r="B2" s="590" t="s">
        <v>472</v>
      </c>
      <c r="C2" s="590"/>
      <c r="D2" s="590"/>
      <c r="E2" s="590"/>
      <c r="F2" s="590"/>
      <c r="G2" s="590"/>
      <c r="H2" s="590"/>
      <c r="I2" s="456"/>
      <c r="J2" s="456"/>
      <c r="K2" s="312"/>
      <c r="L2" s="103"/>
      <c r="M2" s="103"/>
      <c r="N2" s="103"/>
    </row>
    <row r="3" spans="1:22" ht="14.25" customHeight="1">
      <c r="B3" s="528" t="s">
        <v>473</v>
      </c>
      <c r="C3" s="528"/>
      <c r="D3" s="528"/>
      <c r="E3" s="528"/>
      <c r="F3" s="528"/>
      <c r="G3" s="528"/>
      <c r="H3" s="528"/>
      <c r="I3" s="454"/>
      <c r="J3" s="454"/>
      <c r="K3" s="319"/>
      <c r="L3" s="103"/>
      <c r="M3" s="103"/>
      <c r="N3" s="103"/>
      <c r="O3" s="103"/>
      <c r="P3" s="103"/>
      <c r="Q3" s="108"/>
      <c r="R3" s="108"/>
      <c r="S3" s="108"/>
      <c r="T3" s="103"/>
      <c r="U3" s="103"/>
      <c r="V3" s="103"/>
    </row>
    <row r="4" spans="1:22" ht="14.25" customHeight="1">
      <c r="B4" s="528" t="s">
        <v>474</v>
      </c>
      <c r="C4" s="528"/>
      <c r="D4" s="528"/>
      <c r="E4" s="528"/>
      <c r="F4" s="528"/>
      <c r="G4" s="528"/>
      <c r="H4" s="528"/>
      <c r="I4" s="454"/>
      <c r="J4" s="454"/>
      <c r="K4" s="334"/>
      <c r="L4" s="103"/>
      <c r="M4" s="103"/>
      <c r="N4" s="103"/>
      <c r="O4" s="103"/>
      <c r="P4" s="103"/>
      <c r="Q4" s="108"/>
      <c r="R4" s="108"/>
      <c r="S4" s="108"/>
      <c r="T4" s="103"/>
      <c r="U4" s="103"/>
      <c r="V4" s="103"/>
    </row>
    <row r="5" spans="1:22" ht="14.25" customHeight="1">
      <c r="B5" s="528" t="s">
        <v>526</v>
      </c>
      <c r="C5" s="528"/>
      <c r="D5" s="528"/>
      <c r="E5" s="528"/>
      <c r="F5" s="528"/>
      <c r="G5" s="528"/>
      <c r="H5" s="528"/>
      <c r="I5" s="454"/>
      <c r="J5" s="454"/>
      <c r="O5" s="103"/>
      <c r="P5" s="103"/>
      <c r="Q5" s="103"/>
      <c r="R5" s="103"/>
      <c r="S5" s="103"/>
      <c r="T5" s="103"/>
      <c r="U5" s="103"/>
      <c r="V5" s="103"/>
    </row>
    <row r="6" spans="1:22" ht="11.25" customHeight="1">
      <c r="A6" s="292"/>
      <c r="B6" s="292"/>
      <c r="C6" s="293"/>
      <c r="D6" s="293"/>
      <c r="E6" s="293"/>
      <c r="F6" s="293"/>
      <c r="G6" s="454"/>
      <c r="H6" s="293"/>
      <c r="I6" s="454"/>
      <c r="J6" s="454"/>
    </row>
    <row r="7" spans="1:22" s="103" customFormat="1" ht="24" customHeight="1">
      <c r="A7" s="526" t="str">
        <f>CONCATENATE(Portada!A8:J8)</f>
        <v>Zacatecas</v>
      </c>
      <c r="B7" s="526"/>
      <c r="C7" s="526"/>
      <c r="D7" s="526"/>
      <c r="E7" s="526"/>
      <c r="F7" s="526"/>
      <c r="G7" s="526"/>
      <c r="H7" s="526"/>
      <c r="I7" s="526"/>
      <c r="J7" s="526"/>
      <c r="K7" s="340"/>
      <c r="M7" s="104"/>
      <c r="O7" s="104"/>
      <c r="P7" s="104"/>
      <c r="Q7" s="104"/>
      <c r="R7" s="104"/>
      <c r="S7" s="104"/>
      <c r="T7" s="104"/>
      <c r="U7" s="104"/>
      <c r="V7" s="104"/>
    </row>
    <row r="8" spans="1:22" s="103" customFormat="1" ht="37.5" customHeight="1">
      <c r="A8" s="529" t="s">
        <v>613</v>
      </c>
      <c r="B8" s="529"/>
      <c r="C8" s="529"/>
      <c r="D8" s="529"/>
      <c r="E8" s="529"/>
      <c r="F8" s="529"/>
      <c r="G8" s="529"/>
      <c r="H8" s="529"/>
      <c r="I8" s="455"/>
      <c r="J8" s="455"/>
      <c r="K8" s="340"/>
      <c r="L8" s="104"/>
      <c r="M8" s="104"/>
      <c r="N8" s="104"/>
      <c r="R8" s="104"/>
      <c r="S8" s="104"/>
      <c r="T8" s="104"/>
      <c r="U8" s="104"/>
      <c r="V8" s="104"/>
    </row>
    <row r="9" spans="1:22" s="103" customFormat="1">
      <c r="A9" s="57"/>
      <c r="B9" s="56"/>
      <c r="C9" s="56"/>
      <c r="D9" s="56"/>
      <c r="E9" s="58"/>
      <c r="F9" s="61"/>
      <c r="G9" s="61"/>
      <c r="H9" s="57"/>
      <c r="I9" s="57"/>
      <c r="J9" s="57"/>
      <c r="K9" s="340"/>
      <c r="L9" s="104"/>
      <c r="M9" s="104"/>
      <c r="N9" s="104"/>
      <c r="O9" s="104"/>
      <c r="P9" s="104"/>
      <c r="Q9" s="104"/>
      <c r="R9" s="104"/>
      <c r="S9" s="104"/>
      <c r="T9" s="104"/>
      <c r="U9" s="104"/>
      <c r="V9" s="104"/>
    </row>
    <row r="10" spans="1:22" s="103" customFormat="1" ht="18">
      <c r="A10" s="645" t="s">
        <v>595</v>
      </c>
      <c r="B10" s="645"/>
      <c r="C10" s="645"/>
      <c r="D10" s="645"/>
      <c r="E10" s="645"/>
      <c r="F10" s="645"/>
      <c r="G10" s="645"/>
      <c r="H10" s="645"/>
      <c r="I10" s="645"/>
      <c r="J10" s="645"/>
      <c r="K10" s="340"/>
      <c r="L10" s="104"/>
      <c r="M10" s="104"/>
      <c r="N10" s="104"/>
      <c r="O10" s="104"/>
      <c r="P10" s="104"/>
      <c r="Q10" s="104"/>
      <c r="R10" s="104"/>
      <c r="S10" s="104"/>
      <c r="T10" s="104"/>
      <c r="U10" s="104"/>
      <c r="V10" s="104"/>
    </row>
    <row r="11" spans="1:22" ht="29.25" customHeight="1">
      <c r="A11" s="729" t="s">
        <v>467</v>
      </c>
      <c r="B11" s="729"/>
      <c r="C11" s="729"/>
      <c r="D11" s="729"/>
      <c r="E11" s="729"/>
      <c r="F11" s="729"/>
      <c r="G11" s="729"/>
      <c r="H11" s="729"/>
      <c r="I11" s="729"/>
      <c r="J11" s="729"/>
    </row>
    <row r="12" spans="1:22" ht="13.5" customHeight="1"/>
    <row r="13" spans="1:22">
      <c r="A13" s="739" t="s">
        <v>115</v>
      </c>
      <c r="B13" s="740"/>
      <c r="C13" s="740"/>
      <c r="D13" s="740"/>
      <c r="E13" s="740"/>
      <c r="F13" s="740"/>
      <c r="G13" s="740"/>
      <c r="H13" s="740"/>
      <c r="I13" s="741"/>
      <c r="J13" s="462"/>
      <c r="K13" s="561" t="s">
        <v>622</v>
      </c>
      <c r="L13" s="561"/>
      <c r="M13" s="271" t="s">
        <v>623</v>
      </c>
      <c r="N13" s="345"/>
    </row>
    <row r="14" spans="1:22" ht="15.75" customHeight="1">
      <c r="A14" s="727" t="s">
        <v>0</v>
      </c>
      <c r="B14" s="728" t="s">
        <v>767</v>
      </c>
      <c r="C14" s="728"/>
      <c r="D14" s="736" t="s">
        <v>7</v>
      </c>
      <c r="E14" s="728" t="s">
        <v>116</v>
      </c>
      <c r="F14" s="728"/>
      <c r="G14" s="736" t="s">
        <v>7</v>
      </c>
      <c r="H14" s="728" t="s">
        <v>116</v>
      </c>
      <c r="I14" s="728"/>
      <c r="J14" s="736" t="s">
        <v>7</v>
      </c>
      <c r="K14" s="731">
        <v>4</v>
      </c>
      <c r="L14" s="663" t="str">
        <f>CONCATENATE(IF(K14="","",IF(K14=1,'Base de Datos'!$E$249,IF(K14=2,'Base de Datos'!$E$250,IF(K14=3,'Base de Datos'!$E$251,IF(K14=4,'Base de Datos'!$E$252))))),"")</f>
        <v xml:space="preserve">La información emitida por la Entidad no cumple con el objetivo de la pregunta. </v>
      </c>
      <c r="M14" s="666"/>
      <c r="N14" s="345"/>
    </row>
    <row r="15" spans="1:22" ht="15" customHeight="1">
      <c r="A15" s="727"/>
      <c r="B15" s="728" t="s">
        <v>117</v>
      </c>
      <c r="C15" s="728" t="s">
        <v>118</v>
      </c>
      <c r="D15" s="737"/>
      <c r="E15" s="457" t="s">
        <v>119</v>
      </c>
      <c r="F15" s="457" t="s">
        <v>120</v>
      </c>
      <c r="G15" s="737"/>
      <c r="H15" s="457" t="s">
        <v>119</v>
      </c>
      <c r="I15" s="457" t="s">
        <v>120</v>
      </c>
      <c r="J15" s="737"/>
      <c r="K15" s="540"/>
      <c r="L15" s="664"/>
      <c r="M15" s="667"/>
      <c r="N15" s="345"/>
    </row>
    <row r="16" spans="1:22" ht="15" customHeight="1">
      <c r="A16" s="727"/>
      <c r="B16" s="728"/>
      <c r="C16" s="728"/>
      <c r="D16" s="738"/>
      <c r="E16" s="734" t="s">
        <v>766</v>
      </c>
      <c r="F16" s="735"/>
      <c r="G16" s="738"/>
      <c r="H16" s="734" t="s">
        <v>118</v>
      </c>
      <c r="I16" s="735"/>
      <c r="J16" s="738"/>
      <c r="K16" s="732"/>
      <c r="L16" s="664"/>
      <c r="M16" s="667"/>
      <c r="N16" s="345"/>
    </row>
    <row r="17" spans="1:14" ht="17.25" customHeight="1">
      <c r="A17" s="100" t="s">
        <v>121</v>
      </c>
      <c r="B17" s="512">
        <v>1</v>
      </c>
      <c r="C17" s="512">
        <v>0</v>
      </c>
      <c r="D17" s="459">
        <f>SUM(B17:C17)</f>
        <v>1</v>
      </c>
      <c r="E17" s="512">
        <v>0</v>
      </c>
      <c r="F17" s="512">
        <v>1</v>
      </c>
      <c r="G17" s="459">
        <f>SUM(E17:F17)</f>
        <v>1</v>
      </c>
      <c r="H17" s="459">
        <v>0</v>
      </c>
      <c r="I17" s="459">
        <v>0</v>
      </c>
      <c r="J17" s="459">
        <f>SUM(H17:I17)</f>
        <v>0</v>
      </c>
      <c r="K17" s="732"/>
      <c r="L17" s="664"/>
      <c r="M17" s="667"/>
      <c r="N17" s="345"/>
    </row>
    <row r="18" spans="1:14" ht="17.25" customHeight="1">
      <c r="A18" s="100" t="s">
        <v>122</v>
      </c>
      <c r="B18" s="512">
        <v>3</v>
      </c>
      <c r="C18" s="512">
        <v>9</v>
      </c>
      <c r="D18" s="459">
        <f>SUM(B18:C18)</f>
        <v>12</v>
      </c>
      <c r="E18" s="512">
        <v>0</v>
      </c>
      <c r="F18" s="512">
        <v>3</v>
      </c>
      <c r="G18" s="459">
        <f>SUM(E18:F18)</f>
        <v>3</v>
      </c>
      <c r="H18" s="459">
        <v>1</v>
      </c>
      <c r="I18" s="459">
        <v>8</v>
      </c>
      <c r="J18" s="459">
        <f>SUM(H18:I18)</f>
        <v>9</v>
      </c>
      <c r="K18" s="732"/>
      <c r="L18" s="664"/>
      <c r="M18" s="667"/>
      <c r="N18" s="345"/>
    </row>
    <row r="19" spans="1:14" ht="15">
      <c r="A19" s="87" t="s">
        <v>7</v>
      </c>
      <c r="B19" s="458">
        <f t="shared" ref="B19:G19" si="0">IF(SUM(B17,B18)=0,"",SUM(B17,B18))</f>
        <v>4</v>
      </c>
      <c r="C19" s="458">
        <f t="shared" si="0"/>
        <v>9</v>
      </c>
      <c r="D19" s="458">
        <f t="shared" si="0"/>
        <v>13</v>
      </c>
      <c r="E19" s="458" t="str">
        <f t="shared" si="0"/>
        <v/>
      </c>
      <c r="F19" s="458">
        <f t="shared" si="0"/>
        <v>4</v>
      </c>
      <c r="G19" s="458">
        <f t="shared" si="0"/>
        <v>4</v>
      </c>
      <c r="H19" s="458">
        <f t="shared" ref="H19:J19" si="1">IF(SUM(H17,H18)=0,"",SUM(H17,H18))</f>
        <v>1</v>
      </c>
      <c r="I19" s="458">
        <f t="shared" si="1"/>
        <v>8</v>
      </c>
      <c r="J19" s="458">
        <f t="shared" si="1"/>
        <v>9</v>
      </c>
      <c r="K19" s="733"/>
      <c r="L19" s="665"/>
      <c r="M19" s="668"/>
      <c r="N19" s="345"/>
    </row>
    <row r="21" spans="1:14" ht="18.75" customHeight="1">
      <c r="A21" s="644" t="s">
        <v>123</v>
      </c>
      <c r="B21" s="644"/>
      <c r="C21" s="644"/>
      <c r="D21" s="644"/>
      <c r="E21" s="644"/>
      <c r="F21" s="644"/>
      <c r="G21" s="644"/>
      <c r="H21" s="142"/>
      <c r="I21" s="90"/>
      <c r="J21" s="90"/>
    </row>
    <row r="22" spans="1:14" ht="14.25">
      <c r="A22" s="727" t="s">
        <v>0</v>
      </c>
      <c r="B22" s="728" t="s">
        <v>126</v>
      </c>
      <c r="C22" s="728"/>
      <c r="D22" s="728" t="s">
        <v>7</v>
      </c>
      <c r="E22" s="728" t="s">
        <v>127</v>
      </c>
      <c r="F22" s="728"/>
      <c r="G22" s="728" t="s">
        <v>7</v>
      </c>
      <c r="H22" s="463"/>
      <c r="I22" s="144"/>
      <c r="J22" s="144"/>
      <c r="K22" s="731">
        <v>4</v>
      </c>
      <c r="L22" s="663" t="str">
        <f>CONCATENATE(IF(K22="","",IF(K22=1,'Base de Datos'!$E$249,IF(K22=2,'Base de Datos'!$E$250,IF(K22=3,'Base de Datos'!$E$251,IF(K22=4,'Base de Datos'!$E$252))))),"")</f>
        <v xml:space="preserve">La información emitida por la Entidad no cumple con el objetivo de la pregunta. </v>
      </c>
      <c r="M22" s="666"/>
    </row>
    <row r="23" spans="1:14" ht="14.25" customHeight="1">
      <c r="A23" s="727"/>
      <c r="B23" s="457" t="s">
        <v>125</v>
      </c>
      <c r="C23" s="457" t="s">
        <v>118</v>
      </c>
      <c r="D23" s="728"/>
      <c r="E23" s="457" t="s">
        <v>117</v>
      </c>
      <c r="F23" s="457" t="s">
        <v>118</v>
      </c>
      <c r="G23" s="728"/>
      <c r="H23" s="463"/>
      <c r="I23" s="144"/>
      <c r="J23" s="144"/>
      <c r="K23" s="732"/>
      <c r="L23" s="664"/>
      <c r="M23" s="667"/>
    </row>
    <row r="24" spans="1:14" ht="17.25" customHeight="1">
      <c r="A24" s="100" t="s">
        <v>121</v>
      </c>
      <c r="B24" s="512">
        <v>0</v>
      </c>
      <c r="C24" s="512">
        <v>0</v>
      </c>
      <c r="D24" s="459">
        <f>SUM(B24:C24)</f>
        <v>0</v>
      </c>
      <c r="E24" s="512">
        <v>1</v>
      </c>
      <c r="F24" s="512"/>
      <c r="G24" s="459">
        <f>SUM(E24:F24)</f>
        <v>1</v>
      </c>
      <c r="H24" s="76"/>
      <c r="I24" s="76"/>
      <c r="J24" s="76"/>
      <c r="K24" s="732"/>
      <c r="L24" s="664"/>
      <c r="M24" s="667"/>
    </row>
    <row r="25" spans="1:14" ht="17.25" customHeight="1">
      <c r="A25" s="100" t="s">
        <v>122</v>
      </c>
      <c r="B25" s="512">
        <v>1</v>
      </c>
      <c r="C25" s="512">
        <v>7</v>
      </c>
      <c r="D25" s="459">
        <f>SUM(B25:C25)</f>
        <v>8</v>
      </c>
      <c r="E25" s="512">
        <v>2</v>
      </c>
      <c r="F25" s="512">
        <v>2</v>
      </c>
      <c r="G25" s="459">
        <f>SUM(E25:F25)</f>
        <v>4</v>
      </c>
      <c r="H25" s="76"/>
      <c r="I25" s="76"/>
      <c r="J25" s="76"/>
      <c r="K25" s="732"/>
      <c r="L25" s="664"/>
      <c r="M25" s="667"/>
    </row>
    <row r="26" spans="1:14" ht="15">
      <c r="A26" s="87" t="s">
        <v>7</v>
      </c>
      <c r="B26" s="458">
        <f t="shared" ref="B26:F26" si="2">IF(SUM(B24,B25)=0,"",SUM(B24,B25))</f>
        <v>1</v>
      </c>
      <c r="C26" s="458">
        <f t="shared" si="2"/>
        <v>7</v>
      </c>
      <c r="D26" s="458">
        <f t="shared" si="2"/>
        <v>8</v>
      </c>
      <c r="E26" s="458">
        <f t="shared" si="2"/>
        <v>3</v>
      </c>
      <c r="F26" s="458">
        <f t="shared" si="2"/>
        <v>2</v>
      </c>
      <c r="G26" s="458">
        <f t="shared" ref="G26" si="3">IF(SUM(G24,G25)=0,"",SUM(G24,G25))</f>
        <v>5</v>
      </c>
      <c r="H26" s="464"/>
      <c r="I26" s="464"/>
      <c r="J26" s="464"/>
      <c r="K26" s="733"/>
      <c r="L26" s="665"/>
      <c r="M26" s="668"/>
    </row>
    <row r="27" spans="1:14">
      <c r="H27" s="465"/>
      <c r="I27" s="465"/>
      <c r="J27" s="465"/>
    </row>
    <row r="28" spans="1:14" ht="18" customHeight="1">
      <c r="A28" s="644" t="s">
        <v>124</v>
      </c>
      <c r="B28" s="644"/>
      <c r="C28" s="644"/>
      <c r="D28" s="644"/>
      <c r="E28" s="644"/>
      <c r="F28" s="644"/>
      <c r="G28" s="644"/>
      <c r="H28" s="142"/>
      <c r="I28" s="90"/>
      <c r="J28" s="90"/>
    </row>
    <row r="29" spans="1:14" ht="14.25">
      <c r="A29" s="727" t="s">
        <v>0</v>
      </c>
      <c r="B29" s="728" t="s">
        <v>126</v>
      </c>
      <c r="C29" s="728"/>
      <c r="D29" s="728" t="s">
        <v>7</v>
      </c>
      <c r="E29" s="728" t="s">
        <v>127</v>
      </c>
      <c r="F29" s="728"/>
      <c r="G29" s="728" t="s">
        <v>7</v>
      </c>
      <c r="H29" s="730"/>
      <c r="I29" s="144"/>
      <c r="J29" s="144"/>
      <c r="K29" s="731">
        <v>2</v>
      </c>
      <c r="L29" s="663" t="str">
        <f>CONCATENATE(IF(K29="","",IF(K29=1,'Base de Datos'!$E$249,IF(K29=2,'Base de Datos'!$E$250,IF(K29=3,'Base de Datos'!$E$251,IF(K29=4,'Base de Datos'!$E$252))))),"")</f>
        <v xml:space="preserve">La información emitida por la Entidad cumple de manera satisfactoria con el objetivo de la pregunta. </v>
      </c>
      <c r="M29" s="666"/>
    </row>
    <row r="30" spans="1:14" ht="14.25" customHeight="1">
      <c r="A30" s="727"/>
      <c r="B30" s="457" t="s">
        <v>125</v>
      </c>
      <c r="C30" s="457" t="s">
        <v>118</v>
      </c>
      <c r="D30" s="728"/>
      <c r="E30" s="457" t="s">
        <v>117</v>
      </c>
      <c r="F30" s="457" t="s">
        <v>118</v>
      </c>
      <c r="G30" s="728"/>
      <c r="H30" s="730"/>
      <c r="I30" s="144"/>
      <c r="J30" s="144"/>
      <c r="K30" s="732"/>
      <c r="L30" s="664"/>
      <c r="M30" s="667"/>
    </row>
    <row r="31" spans="1:14" ht="17.25" customHeight="1">
      <c r="A31" s="100" t="s">
        <v>121</v>
      </c>
      <c r="B31" s="512"/>
      <c r="C31" s="512"/>
      <c r="D31" s="459">
        <f>SUM(B31:C31)</f>
        <v>0</v>
      </c>
      <c r="E31" s="512">
        <v>1</v>
      </c>
      <c r="F31" s="512"/>
      <c r="G31" s="459">
        <f>SUM(E31:F31)</f>
        <v>1</v>
      </c>
      <c r="H31" s="76"/>
      <c r="I31" s="76"/>
      <c r="J31" s="76"/>
      <c r="K31" s="732"/>
      <c r="L31" s="664"/>
      <c r="M31" s="667"/>
    </row>
    <row r="32" spans="1:14" ht="17.25" customHeight="1">
      <c r="A32" s="100" t="s">
        <v>122</v>
      </c>
      <c r="B32" s="512">
        <v>1</v>
      </c>
      <c r="C32" s="512">
        <v>2</v>
      </c>
      <c r="D32" s="459">
        <f>SUM(B32:C32)</f>
        <v>3</v>
      </c>
      <c r="E32" s="512">
        <v>1</v>
      </c>
      <c r="F32" s="512">
        <v>4</v>
      </c>
      <c r="G32" s="459">
        <f>SUM(E32:F32)</f>
        <v>5</v>
      </c>
      <c r="H32" s="76"/>
      <c r="I32" s="76"/>
      <c r="J32" s="76"/>
      <c r="K32" s="732"/>
      <c r="L32" s="664"/>
      <c r="M32" s="667"/>
    </row>
    <row r="33" spans="1:13" ht="15">
      <c r="A33" s="87" t="s">
        <v>7</v>
      </c>
      <c r="B33" s="458">
        <f t="shared" ref="B33:F33" si="4">IF(SUM(B31,B32)=0,"",SUM(B31,B32))</f>
        <v>1</v>
      </c>
      <c r="C33" s="458">
        <f t="shared" si="4"/>
        <v>2</v>
      </c>
      <c r="D33" s="458">
        <f t="shared" si="4"/>
        <v>3</v>
      </c>
      <c r="E33" s="458">
        <f t="shared" si="4"/>
        <v>2</v>
      </c>
      <c r="F33" s="458">
        <f t="shared" si="4"/>
        <v>4</v>
      </c>
      <c r="G33" s="458">
        <f t="shared" ref="G33" si="5">IF(SUM(G31,G32)=0,"",SUM(G31,G32))</f>
        <v>6</v>
      </c>
      <c r="H33" s="464"/>
      <c r="I33" s="464"/>
      <c r="J33" s="464"/>
      <c r="K33" s="733"/>
      <c r="L33" s="665"/>
      <c r="M33" s="668"/>
    </row>
    <row r="34" spans="1:13">
      <c r="A34" s="90"/>
      <c r="B34" s="90"/>
      <c r="C34" s="90"/>
      <c r="D34" s="90"/>
      <c r="E34" s="90"/>
      <c r="F34" s="90"/>
      <c r="G34" s="90"/>
      <c r="H34" s="90"/>
      <c r="I34" s="90"/>
      <c r="J34" s="90"/>
    </row>
    <row r="35" spans="1:13" ht="15">
      <c r="A35" s="644" t="s">
        <v>128</v>
      </c>
      <c r="B35" s="644"/>
      <c r="C35" s="644"/>
      <c r="D35" s="644"/>
      <c r="E35" s="142"/>
      <c r="F35" s="142"/>
      <c r="G35" s="142"/>
      <c r="H35" s="142"/>
      <c r="I35" s="142"/>
      <c r="J35" s="142"/>
      <c r="K35" s="539">
        <v>3</v>
      </c>
      <c r="L35" s="663" t="str">
        <f>CONCATENATE(IF(K35="","",IF(K35=1,'Base de Datos'!$E$249,IF(K35=2,'Base de Datos'!$E$250,IF(K35=3,'Base de Datos'!$E$251,IF(K35=4,'Base de Datos'!$E$252))))),"")</f>
        <v xml:space="preserve">La información emitida por la Entidad cumple parcialmente con el objetivo de la pregunta. </v>
      </c>
      <c r="M35" s="286"/>
    </row>
    <row r="36" spans="1:13" ht="14.25" customHeight="1">
      <c r="A36" s="143" t="s">
        <v>0</v>
      </c>
      <c r="B36" s="140" t="s">
        <v>125</v>
      </c>
      <c r="C36" s="140" t="s">
        <v>118</v>
      </c>
      <c r="D36" s="140" t="s">
        <v>7</v>
      </c>
      <c r="E36" s="144"/>
      <c r="F36" s="144"/>
      <c r="G36" s="144"/>
      <c r="H36" s="144"/>
      <c r="I36" s="144"/>
      <c r="J36" s="144"/>
      <c r="K36" s="540"/>
      <c r="L36" s="664"/>
      <c r="M36" s="287"/>
    </row>
    <row r="37" spans="1:13" ht="17.25" customHeight="1">
      <c r="A37" s="100" t="s">
        <v>121</v>
      </c>
      <c r="B37" s="512">
        <v>1</v>
      </c>
      <c r="C37" s="512"/>
      <c r="D37" s="261">
        <f>SUM(B37:C37)</f>
        <v>1</v>
      </c>
      <c r="E37" s="76"/>
      <c r="F37" s="76"/>
      <c r="G37" s="76"/>
      <c r="H37" s="76"/>
      <c r="I37" s="76"/>
      <c r="J37" s="76"/>
      <c r="K37" s="540"/>
      <c r="L37" s="664"/>
      <c r="M37" s="287"/>
    </row>
    <row r="38" spans="1:13" ht="17.25" customHeight="1">
      <c r="A38" s="100" t="s">
        <v>122</v>
      </c>
      <c r="B38" s="512">
        <v>2</v>
      </c>
      <c r="C38" s="512">
        <v>6</v>
      </c>
      <c r="D38" s="261">
        <f>SUM(B38:C38)</f>
        <v>8</v>
      </c>
      <c r="E38" s="76"/>
      <c r="F38" s="76"/>
      <c r="G38" s="76"/>
      <c r="H38" s="76"/>
      <c r="I38" s="76"/>
      <c r="J38" s="76"/>
      <c r="K38" s="540"/>
      <c r="L38" s="664"/>
      <c r="M38" s="287"/>
    </row>
    <row r="39" spans="1:13" ht="18" customHeight="1">
      <c r="A39" s="141" t="s">
        <v>7</v>
      </c>
      <c r="B39" s="53">
        <f>IF(SUM(B37,B38)=0,"",SUM(B37,B38))</f>
        <v>3</v>
      </c>
      <c r="C39" s="53">
        <f>IF(SUM(C37,C38)=0,"",SUM(C37,C38))</f>
        <v>6</v>
      </c>
      <c r="D39" s="53">
        <f>IF(SUM(D37,D38)=0,"",SUM(D37,D38))</f>
        <v>9</v>
      </c>
      <c r="E39" s="145"/>
      <c r="F39" s="145"/>
      <c r="G39" s="145"/>
      <c r="H39" s="145"/>
      <c r="I39" s="145"/>
      <c r="J39" s="145"/>
      <c r="K39" s="541"/>
      <c r="L39" s="665"/>
      <c r="M39" s="288"/>
    </row>
    <row r="40" spans="1:13" ht="18" customHeight="1">
      <c r="D40" s="90"/>
    </row>
    <row r="41" spans="1:13" ht="14.25">
      <c r="K41" s="104"/>
    </row>
    <row r="42" spans="1:13" ht="18" customHeight="1">
      <c r="K42" s="104"/>
    </row>
    <row r="43" spans="1:13" ht="18" customHeight="1">
      <c r="K43" s="104"/>
    </row>
    <row r="44" spans="1:13" ht="18" customHeight="1">
      <c r="K44" s="104"/>
    </row>
    <row r="45" spans="1:13" ht="18" customHeight="1">
      <c r="K45" s="104"/>
    </row>
    <row r="46" spans="1:13" ht="18" customHeight="1">
      <c r="K46" s="104"/>
    </row>
    <row r="47" spans="1:13" ht="14.25">
      <c r="K47" s="104"/>
    </row>
    <row r="48" spans="1:13" ht="14.25">
      <c r="K48" s="104"/>
    </row>
    <row r="49" spans="11:11" ht="14.25">
      <c r="K49" s="104"/>
    </row>
    <row r="50" spans="11:11" ht="14.25">
      <c r="K50" s="104"/>
    </row>
  </sheetData>
  <sheetProtection password="CD91" sheet="1" objects="1" scenarios="1"/>
  <protectedRanges>
    <protectedRange sqref="B17:C18 E17:F18 H17:I18 B24:C25 E24:F25 B31:C32 E31:F32 B37:C38" name="Rango1"/>
  </protectedRanges>
  <mergeCells count="46">
    <mergeCell ref="K13:L13"/>
    <mergeCell ref="K14:K19"/>
    <mergeCell ref="L14:L19"/>
    <mergeCell ref="J14:J16"/>
    <mergeCell ref="A13:I13"/>
    <mergeCell ref="A21:G21"/>
    <mergeCell ref="L22:L26"/>
    <mergeCell ref="K22:K26"/>
    <mergeCell ref="E14:F14"/>
    <mergeCell ref="H16:I16"/>
    <mergeCell ref="C15:C16"/>
    <mergeCell ref="B15:B16"/>
    <mergeCell ref="A14:A16"/>
    <mergeCell ref="G14:G16"/>
    <mergeCell ref="D14:D16"/>
    <mergeCell ref="E16:F16"/>
    <mergeCell ref="H14:I14"/>
    <mergeCell ref="D29:D30"/>
    <mergeCell ref="M22:M26"/>
    <mergeCell ref="M29:M33"/>
    <mergeCell ref="K29:K33"/>
    <mergeCell ref="L29:L33"/>
    <mergeCell ref="G29:G30"/>
    <mergeCell ref="G22:G23"/>
    <mergeCell ref="A8:H8"/>
    <mergeCell ref="B2:H2"/>
    <mergeCell ref="B3:H3"/>
    <mergeCell ref="B4:H4"/>
    <mergeCell ref="B5:H5"/>
    <mergeCell ref="A7:J7"/>
    <mergeCell ref="A10:J10"/>
    <mergeCell ref="M14:M19"/>
    <mergeCell ref="K35:K39"/>
    <mergeCell ref="L35:L39"/>
    <mergeCell ref="A22:A23"/>
    <mergeCell ref="B22:C22"/>
    <mergeCell ref="E22:F22"/>
    <mergeCell ref="B14:C14"/>
    <mergeCell ref="D22:D23"/>
    <mergeCell ref="A11:J11"/>
    <mergeCell ref="H29:H30"/>
    <mergeCell ref="A28:G28"/>
    <mergeCell ref="A35:D35"/>
    <mergeCell ref="A29:A30"/>
    <mergeCell ref="B29:C29"/>
    <mergeCell ref="E29:F29"/>
  </mergeCells>
  <conditionalFormatting sqref="D17:D18">
    <cfRule type="cellIs" dxfId="83" priority="71" operator="greaterThan">
      <formula>#REF!</formula>
    </cfRule>
  </conditionalFormatting>
  <conditionalFormatting sqref="D24:D25">
    <cfRule type="cellIs" dxfId="82" priority="70" operator="greaterThan">
      <formula>#REF!</formula>
    </cfRule>
  </conditionalFormatting>
  <conditionalFormatting sqref="E37:G38">
    <cfRule type="cellIs" dxfId="81" priority="65" operator="greaterThan">
      <formula>#REF!</formula>
    </cfRule>
  </conditionalFormatting>
  <conditionalFormatting sqref="D31:D32">
    <cfRule type="cellIs" dxfId="80" priority="64" operator="greaterThan">
      <formula>#REF!</formula>
    </cfRule>
  </conditionalFormatting>
  <conditionalFormatting sqref="H31:J32">
    <cfRule type="cellIs" dxfId="79" priority="61" operator="greaterThan">
      <formula>#REF!</formula>
    </cfRule>
  </conditionalFormatting>
  <conditionalFormatting sqref="D37:D38">
    <cfRule type="cellIs" dxfId="78" priority="63" operator="greaterThan">
      <formula>#REF!</formula>
    </cfRule>
  </conditionalFormatting>
  <conditionalFormatting sqref="H24:J25">
    <cfRule type="cellIs" dxfId="77" priority="62" operator="greaterThan">
      <formula>#REF!</formula>
    </cfRule>
  </conditionalFormatting>
  <conditionalFormatting sqref="K22">
    <cfRule type="cellIs" dxfId="76" priority="55" operator="equal">
      <formula>1</formula>
    </cfRule>
    <cfRule type="cellIs" dxfId="75" priority="56" operator="equal">
      <formula>4</formula>
    </cfRule>
    <cfRule type="cellIs" dxfId="74" priority="57" operator="equal">
      <formula>3</formula>
    </cfRule>
    <cfRule type="cellIs" dxfId="73" priority="58" operator="equal">
      <formula>2</formula>
    </cfRule>
    <cfRule type="cellIs" dxfId="72" priority="59" operator="equal">
      <formula>1</formula>
    </cfRule>
  </conditionalFormatting>
  <conditionalFormatting sqref="K22:K26">
    <cfRule type="cellIs" dxfId="71" priority="52" operator="equal">
      <formula>4</formula>
    </cfRule>
    <cfRule type="cellIs" dxfId="70" priority="53" operator="equal">
      <formula>3</formula>
    </cfRule>
    <cfRule type="cellIs" dxfId="69" priority="54" operator="equal">
      <formula>2</formula>
    </cfRule>
  </conditionalFormatting>
  <conditionalFormatting sqref="K29">
    <cfRule type="cellIs" dxfId="68" priority="47" operator="equal">
      <formula>1</formula>
    </cfRule>
    <cfRule type="cellIs" dxfId="67" priority="48" operator="equal">
      <formula>4</formula>
    </cfRule>
    <cfRule type="cellIs" dxfId="66" priority="49" operator="equal">
      <formula>3</formula>
    </cfRule>
    <cfRule type="cellIs" dxfId="65" priority="50" operator="equal">
      <formula>2</formula>
    </cfRule>
    <cfRule type="cellIs" dxfId="64" priority="51" operator="equal">
      <formula>1</formula>
    </cfRule>
  </conditionalFormatting>
  <conditionalFormatting sqref="K29:K33">
    <cfRule type="cellIs" dxfId="63" priority="44" operator="equal">
      <formula>4</formula>
    </cfRule>
    <cfRule type="cellIs" dxfId="62" priority="45" operator="equal">
      <formula>3</formula>
    </cfRule>
    <cfRule type="cellIs" dxfId="61" priority="46" operator="equal">
      <formula>2</formula>
    </cfRule>
  </conditionalFormatting>
  <conditionalFormatting sqref="K35">
    <cfRule type="cellIs" dxfId="60" priority="39" operator="equal">
      <formula>1</formula>
    </cfRule>
    <cfRule type="cellIs" dxfId="59" priority="40" operator="equal">
      <formula>4</formula>
    </cfRule>
    <cfRule type="cellIs" dxfId="58" priority="41" operator="equal">
      <formula>3</formula>
    </cfRule>
    <cfRule type="cellIs" dxfId="57" priority="42" operator="equal">
      <formula>2</formula>
    </cfRule>
    <cfRule type="cellIs" dxfId="56" priority="43" operator="equal">
      <formula>1</formula>
    </cfRule>
  </conditionalFormatting>
  <conditionalFormatting sqref="K35">
    <cfRule type="cellIs" dxfId="55" priority="36" operator="equal">
      <formula>4</formula>
    </cfRule>
    <cfRule type="cellIs" dxfId="54" priority="37" operator="equal">
      <formula>3</formula>
    </cfRule>
    <cfRule type="cellIs" dxfId="53" priority="38" operator="equal">
      <formula>2</formula>
    </cfRule>
  </conditionalFormatting>
  <conditionalFormatting sqref="K14">
    <cfRule type="cellIs" dxfId="52" priority="23" operator="equal">
      <formula>1</formula>
    </cfRule>
    <cfRule type="cellIs" dxfId="51" priority="24" operator="equal">
      <formula>4</formula>
    </cfRule>
    <cfRule type="cellIs" dxfId="50" priority="25" operator="equal">
      <formula>3</formula>
    </cfRule>
    <cfRule type="cellIs" dxfId="49" priority="26" operator="equal">
      <formula>2</formula>
    </cfRule>
    <cfRule type="cellIs" dxfId="48" priority="27" operator="equal">
      <formula>1</formula>
    </cfRule>
  </conditionalFormatting>
  <conditionalFormatting sqref="K14:K19">
    <cfRule type="cellIs" dxfId="47" priority="20" operator="equal">
      <formula>4</formula>
    </cfRule>
    <cfRule type="cellIs" dxfId="46" priority="21" operator="equal">
      <formula>3</formula>
    </cfRule>
    <cfRule type="cellIs" dxfId="45" priority="22" operator="equal">
      <formula>2</formula>
    </cfRule>
  </conditionalFormatting>
  <conditionalFormatting sqref="G17:G18">
    <cfRule type="cellIs" dxfId="44" priority="18" operator="greaterThan">
      <formula>#REF!</formula>
    </cfRule>
  </conditionalFormatting>
  <conditionalFormatting sqref="H17:I18">
    <cfRule type="cellIs" dxfId="43" priority="17" operator="equal">
      <formula>$Q$30</formula>
    </cfRule>
  </conditionalFormatting>
  <conditionalFormatting sqref="J17:J18">
    <cfRule type="cellIs" dxfId="42" priority="16" operator="greaterThan">
      <formula>#REF!</formula>
    </cfRule>
  </conditionalFormatting>
  <conditionalFormatting sqref="G24:G25">
    <cfRule type="cellIs" dxfId="41" priority="15" operator="greaterThan">
      <formula>#REF!</formula>
    </cfRule>
  </conditionalFormatting>
  <conditionalFormatting sqref="G31:G32">
    <cfRule type="cellIs" dxfId="40" priority="14" operator="greaterThan">
      <formula>#REF!</formula>
    </cfRule>
  </conditionalFormatting>
  <conditionalFormatting sqref="B17:C18">
    <cfRule type="cellIs" dxfId="39" priority="13" operator="greaterThan">
      <formula>#REF!</formula>
    </cfRule>
  </conditionalFormatting>
  <conditionalFormatting sqref="B17:C18">
    <cfRule type="cellIs" dxfId="38" priority="12" operator="equal">
      <formula>$P$29</formula>
    </cfRule>
  </conditionalFormatting>
  <conditionalFormatting sqref="E17:F18">
    <cfRule type="cellIs" dxfId="37" priority="11" operator="equal">
      <formula>$P$29</formula>
    </cfRule>
  </conditionalFormatting>
  <conditionalFormatting sqref="B24:C25">
    <cfRule type="cellIs" dxfId="36" priority="10" operator="greaterThan">
      <formula>#REF!</formula>
    </cfRule>
  </conditionalFormatting>
  <conditionalFormatting sqref="B24:C25">
    <cfRule type="cellIs" dxfId="35" priority="9" operator="equal">
      <formula>$P$29</formula>
    </cfRule>
  </conditionalFormatting>
  <conditionalFormatting sqref="E24:F25">
    <cfRule type="cellIs" dxfId="34" priority="8" operator="greaterThan">
      <formula>#REF!</formula>
    </cfRule>
  </conditionalFormatting>
  <conditionalFormatting sqref="E24:F25">
    <cfRule type="cellIs" dxfId="33" priority="7" operator="equal">
      <formula>$P$29</formula>
    </cfRule>
  </conditionalFormatting>
  <conditionalFormatting sqref="B31:C32">
    <cfRule type="cellIs" dxfId="32" priority="6" operator="greaterThan">
      <formula>#REF!</formula>
    </cfRule>
  </conditionalFormatting>
  <conditionalFormatting sqref="B31:C32">
    <cfRule type="cellIs" dxfId="31" priority="5" operator="equal">
      <formula>$P$29</formula>
    </cfRule>
  </conditionalFormatting>
  <conditionalFormatting sqref="E31:F32">
    <cfRule type="cellIs" dxfId="30" priority="4" operator="greaterThan">
      <formula>#REF!</formula>
    </cfRule>
  </conditionalFormatting>
  <conditionalFormatting sqref="E31:F32">
    <cfRule type="cellIs" dxfId="29" priority="3" operator="equal">
      <formula>$P$29</formula>
    </cfRule>
  </conditionalFormatting>
  <conditionalFormatting sqref="B37:C38">
    <cfRule type="cellIs" dxfId="28" priority="2" operator="greaterThan">
      <formula>#REF!</formula>
    </cfRule>
  </conditionalFormatting>
  <conditionalFormatting sqref="B37:C38">
    <cfRule type="cellIs" dxfId="27" priority="1" operator="equal">
      <formula>$P$29</formula>
    </cfRule>
  </conditionalFormatting>
  <dataValidations disablePrompts="1" count="3">
    <dataValidation type="list" allowBlank="1" showInputMessage="1" showErrorMessage="1" sqref="K29">
      <formula1>$D$249:$D$252</formula1>
    </dataValidation>
    <dataValidation type="list" allowBlank="1" showInputMessage="1" showErrorMessage="1" sqref="K35">
      <formula1>$D$249:$D$252</formula1>
    </dataValidation>
    <dataValidation type="list" allowBlank="1" showInputMessage="1" showErrorMessage="1" sqref="K14">
      <formula1>$D$249:$D$252</formula1>
    </dataValidation>
  </dataValidations>
  <printOptions horizontalCentered="1"/>
  <pageMargins left="0.23622047244094491" right="0.23622047244094491" top="0.35433070866141736" bottom="0.35433070866141736" header="0.31496062992125984" footer="0.31496062992125984"/>
  <pageSetup paperSize="9" scale="93" fitToHeight="0" orientation="portrait" horizontalDpi="4294967294" verticalDpi="4294967294"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de Datos'!$D$249:$D$252</xm:f>
          </x14:formula1>
          <xm:sqref>K22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BB1B3D"/>
  </sheetPr>
  <dimension ref="A1:N70"/>
  <sheetViews>
    <sheetView showGridLines="0" view="pageBreakPreview" zoomScale="85" zoomScaleNormal="60" zoomScaleSheetLayoutView="85" workbookViewId="0"/>
  </sheetViews>
  <sheetFormatPr baseColWidth="10" defaultColWidth="11" defaultRowHeight="15"/>
  <cols>
    <col min="1" max="1" width="28.75" style="104" customWidth="1"/>
    <col min="2" max="5" width="29.875" style="104" customWidth="1"/>
    <col min="6" max="6" width="3.5" style="406" customWidth="1"/>
    <col min="7" max="7" width="39.5" style="104" customWidth="1"/>
    <col min="8" max="8" width="39.25" style="104" customWidth="1"/>
    <col min="9" max="16384" width="11" style="104"/>
  </cols>
  <sheetData>
    <row r="1" spans="1:14">
      <c r="F1" s="399"/>
      <c r="G1" s="336"/>
      <c r="H1" s="336"/>
      <c r="I1" s="336"/>
      <c r="J1" s="336"/>
      <c r="K1" s="336"/>
      <c r="L1" s="336"/>
      <c r="M1" s="336"/>
      <c r="N1" s="336"/>
    </row>
    <row r="2" spans="1:14" ht="15.75">
      <c r="B2" s="590" t="s">
        <v>472</v>
      </c>
      <c r="C2" s="590"/>
      <c r="D2" s="590"/>
      <c r="E2" s="55"/>
      <c r="F2" s="400"/>
      <c r="G2" s="175"/>
      <c r="H2" s="338"/>
      <c r="I2" s="346"/>
      <c r="J2" s="346"/>
      <c r="K2" s="697"/>
      <c r="L2" s="697"/>
      <c r="M2" s="697"/>
      <c r="N2" s="336"/>
    </row>
    <row r="3" spans="1:14" ht="15.75">
      <c r="B3" s="527" t="s">
        <v>473</v>
      </c>
      <c r="C3" s="527"/>
      <c r="D3" s="527"/>
      <c r="E3" s="27"/>
      <c r="F3" s="359"/>
      <c r="G3" s="341"/>
      <c r="H3" s="341"/>
      <c r="I3" s="341"/>
      <c r="J3" s="120"/>
      <c r="K3" s="346"/>
      <c r="L3" s="346"/>
      <c r="M3" s="346"/>
      <c r="N3" s="336"/>
    </row>
    <row r="4" spans="1:14" ht="15.75">
      <c r="B4" s="527" t="s">
        <v>474</v>
      </c>
      <c r="C4" s="527"/>
      <c r="D4" s="527"/>
      <c r="E4" s="27"/>
      <c r="F4" s="359"/>
      <c r="G4" s="341"/>
      <c r="H4" s="341"/>
      <c r="I4" s="341"/>
      <c r="J4" s="120"/>
      <c r="K4" s="346"/>
      <c r="L4" s="346"/>
      <c r="M4" s="346"/>
      <c r="N4" s="336"/>
    </row>
    <row r="5" spans="1:14" ht="15.75">
      <c r="B5" s="527" t="s">
        <v>526</v>
      </c>
      <c r="C5" s="527"/>
      <c r="D5" s="527"/>
      <c r="E5" s="27"/>
      <c r="F5" s="360"/>
      <c r="G5" s="347"/>
      <c r="H5" s="347"/>
      <c r="I5" s="347"/>
      <c r="J5" s="345"/>
      <c r="K5" s="345"/>
      <c r="L5" s="345"/>
      <c r="M5" s="345"/>
    </row>
    <row r="6" spans="1:14">
      <c r="F6" s="401"/>
      <c r="G6" s="345"/>
      <c r="H6" s="345"/>
      <c r="I6" s="345"/>
      <c r="J6" s="345"/>
      <c r="K6" s="345"/>
      <c r="L6" s="345"/>
      <c r="M6" s="345"/>
    </row>
    <row r="7" spans="1:14" ht="20.25" customHeight="1">
      <c r="F7" s="401"/>
      <c r="G7" s="345"/>
      <c r="H7" s="345"/>
      <c r="I7" s="345"/>
      <c r="J7" s="345"/>
      <c r="K7" s="345"/>
      <c r="L7" s="345"/>
      <c r="M7" s="345"/>
    </row>
    <row r="8" spans="1:14" ht="30.75" customHeight="1">
      <c r="A8" s="526" t="str">
        <f>CONCATENATE(Portada!A8:J8)</f>
        <v>Zacatecas</v>
      </c>
      <c r="B8" s="526"/>
      <c r="C8" s="526"/>
      <c r="D8" s="526"/>
      <c r="E8" s="526"/>
      <c r="F8" s="402"/>
      <c r="G8" s="303"/>
      <c r="H8" s="303"/>
      <c r="I8" s="303"/>
      <c r="J8" s="345"/>
      <c r="K8" s="345"/>
      <c r="L8" s="345"/>
      <c r="M8" s="345"/>
    </row>
    <row r="9" spans="1:14" ht="36.75" customHeight="1">
      <c r="A9" s="529" t="s">
        <v>613</v>
      </c>
      <c r="B9" s="529"/>
      <c r="C9" s="529"/>
      <c r="D9" s="529"/>
      <c r="E9" s="529"/>
      <c r="F9" s="403"/>
      <c r="G9" s="294"/>
      <c r="H9" s="294"/>
      <c r="I9" s="294"/>
    </row>
    <row r="10" spans="1:14" ht="15.75">
      <c r="A10" s="57"/>
      <c r="B10" s="56"/>
      <c r="C10" s="56"/>
      <c r="D10" s="56"/>
      <c r="E10" s="58"/>
      <c r="F10" s="404"/>
      <c r="G10" s="57"/>
      <c r="H10" s="57"/>
      <c r="I10" s="57"/>
    </row>
    <row r="11" spans="1:14" ht="18">
      <c r="A11" s="645" t="s">
        <v>621</v>
      </c>
      <c r="B11" s="645"/>
      <c r="C11" s="645"/>
      <c r="D11" s="645"/>
      <c r="E11" s="645"/>
      <c r="F11" s="405"/>
      <c r="G11" s="305"/>
      <c r="H11" s="305"/>
      <c r="I11" s="305"/>
    </row>
    <row r="13" spans="1:14" ht="36" customHeight="1">
      <c r="A13" s="743" t="s">
        <v>554</v>
      </c>
      <c r="B13" s="743"/>
      <c r="C13" s="743"/>
      <c r="D13" s="743"/>
      <c r="E13" s="743"/>
    </row>
    <row r="14" spans="1:14" ht="28.15" customHeight="1">
      <c r="A14" s="460"/>
      <c r="B14" s="460"/>
      <c r="C14" s="460"/>
      <c r="D14" s="460"/>
      <c r="E14" s="460"/>
    </row>
    <row r="15" spans="1:14" ht="37.15" customHeight="1">
      <c r="A15" s="742" t="s">
        <v>768</v>
      </c>
      <c r="B15" s="742"/>
      <c r="C15" s="742"/>
      <c r="D15" s="742"/>
      <c r="E15" s="742"/>
    </row>
    <row r="16" spans="1:14" ht="57" customHeight="1">
      <c r="A16" s="136" t="s">
        <v>548</v>
      </c>
      <c r="B16" s="137" t="s">
        <v>513</v>
      </c>
      <c r="C16" s="137" t="s">
        <v>514</v>
      </c>
      <c r="D16" s="137" t="s">
        <v>549</v>
      </c>
      <c r="E16" s="137" t="s">
        <v>7</v>
      </c>
      <c r="F16" s="561" t="s">
        <v>622</v>
      </c>
      <c r="G16" s="561"/>
      <c r="H16" s="271" t="s">
        <v>623</v>
      </c>
    </row>
    <row r="17" spans="1:8" ht="60.75" customHeight="1">
      <c r="A17" s="136" t="s">
        <v>758</v>
      </c>
      <c r="B17" s="138">
        <v>0</v>
      </c>
      <c r="C17" s="138">
        <v>8763366</v>
      </c>
      <c r="D17" s="138">
        <v>0</v>
      </c>
      <c r="E17" s="280">
        <f>IF(SUM(B17,C17,D17)="",0,SUM(B17,C17,D17))</f>
        <v>8763366</v>
      </c>
      <c r="F17" s="408">
        <v>2</v>
      </c>
      <c r="G17" s="352" t="str">
        <f>CONCATENATE(IF(F17="","",IF(F17=1,'Base de Datos'!$E$249,IF(F17=2,'Base de Datos'!$E$250,IF(F17=3,'Base de Datos'!$E$251,IF(F17=4,'Base de Datos'!$E$252))))),"")</f>
        <v xml:space="preserve">La información emitida por la Entidad cumple de manera satisfactoria con el objetivo de la pregunta. </v>
      </c>
      <c r="H17" s="350"/>
    </row>
    <row r="18" spans="1:8" ht="60.75" customHeight="1">
      <c r="A18" s="136" t="s">
        <v>760</v>
      </c>
      <c r="B18" s="138">
        <v>0</v>
      </c>
      <c r="C18" s="138">
        <v>7760541.1000000006</v>
      </c>
      <c r="D18" s="138">
        <v>0</v>
      </c>
      <c r="E18" s="280">
        <f>IF(SUM(B18,C18,D18)="",0,SUM(B18,C18,D18))</f>
        <v>7760541.1000000006</v>
      </c>
      <c r="F18" s="408">
        <v>2</v>
      </c>
      <c r="G18" s="352" t="str">
        <f>CONCATENATE(IF(F18="","",IF(F18=1,'Base de Datos'!$E$249,IF(F18=2,'Base de Datos'!$E$250,IF(F18=3,'Base de Datos'!$E$251,IF(F18=4,'Base de Datos'!$E$252))))),"")</f>
        <v xml:space="preserve">La información emitida por la Entidad cumple de manera satisfactoria con el objetivo de la pregunta. </v>
      </c>
      <c r="H18" s="350"/>
    </row>
    <row r="19" spans="1:8" ht="30.75" customHeight="1">
      <c r="A19" s="136" t="s">
        <v>17</v>
      </c>
      <c r="B19" s="267" t="str">
        <f>IFERROR(B18/B17,"")</f>
        <v/>
      </c>
      <c r="C19" s="267">
        <f>IFERROR(C18/C17,"")</f>
        <v>0.88556624246893267</v>
      </c>
      <c r="D19" s="267" t="str">
        <f>IFERROR(D18/D17,"")</f>
        <v/>
      </c>
      <c r="E19" s="267">
        <f>IFERROR(E18/E17,"")</f>
        <v>0.88556624246893267</v>
      </c>
      <c r="F19" s="407"/>
      <c r="G19" s="284"/>
      <c r="H19" s="102"/>
    </row>
    <row r="20" spans="1:8" ht="30.75" customHeight="1">
      <c r="A20" s="451"/>
      <c r="B20" s="452"/>
      <c r="C20" s="452"/>
      <c r="D20" s="452"/>
      <c r="E20" s="452"/>
      <c r="F20" s="407"/>
      <c r="G20" s="284"/>
      <c r="H20" s="102"/>
    </row>
    <row r="21" spans="1:8" ht="36" customHeight="1">
      <c r="A21" s="742" t="s">
        <v>769</v>
      </c>
      <c r="B21" s="742"/>
      <c r="C21" s="742"/>
      <c r="D21" s="742"/>
      <c r="E21" s="742"/>
      <c r="F21" s="407"/>
      <c r="G21" s="284"/>
      <c r="H21" s="102"/>
    </row>
    <row r="22" spans="1:8" ht="43.5">
      <c r="A22" s="466" t="s">
        <v>548</v>
      </c>
      <c r="B22" s="467" t="s">
        <v>513</v>
      </c>
      <c r="C22" s="467" t="s">
        <v>514</v>
      </c>
      <c r="D22" s="467" t="s">
        <v>549</v>
      </c>
      <c r="E22" s="467" t="s">
        <v>7</v>
      </c>
      <c r="F22" s="401"/>
      <c r="G22" s="361"/>
      <c r="H22" s="345"/>
    </row>
    <row r="23" spans="1:8" ht="66" customHeight="1">
      <c r="A23" s="136" t="s">
        <v>761</v>
      </c>
      <c r="B23" s="138">
        <v>0</v>
      </c>
      <c r="C23" s="138">
        <v>2041812</v>
      </c>
      <c r="D23" s="138">
        <v>0</v>
      </c>
      <c r="E23" s="280">
        <f>IF(SUM(B23,C23,D23)="",0,SUM(B23,C23,D23))</f>
        <v>2041812</v>
      </c>
      <c r="F23" s="349">
        <v>2</v>
      </c>
      <c r="G23" s="449" t="str">
        <f>CONCATENATE(IF(F23="","",IF(F23=1,'Base de Datos'!$E$249,IF(F23=2,'Base de Datos'!$E$250,IF(F23=3,'Base de Datos'!$E$251,IF(F23=4,'Base de Datos'!$E$252))))),"")</f>
        <v xml:space="preserve">La información emitida por la Entidad cumple de manera satisfactoria con el objetivo de la pregunta. </v>
      </c>
      <c r="H23" s="350"/>
    </row>
    <row r="24" spans="1:8" ht="51.6" customHeight="1">
      <c r="A24" s="136" t="s">
        <v>759</v>
      </c>
      <c r="B24" s="138">
        <v>0</v>
      </c>
      <c r="C24" s="138">
        <v>54768.36</v>
      </c>
      <c r="D24" s="138">
        <v>0</v>
      </c>
      <c r="E24" s="280">
        <f>IF(SUM(B24,C24,D24)="",0,SUM(B24,C24,D24))</f>
        <v>54768.36</v>
      </c>
      <c r="F24" s="349">
        <v>2</v>
      </c>
      <c r="G24" s="352" t="str">
        <f>CONCATENATE(IF(F24="","",IF(F24=1,'Base de Datos'!$E$249,IF(F24=2,'Base de Datos'!$E$250,IF(F24=3,'Base de Datos'!$E$251,IF(F24=4,'Base de Datos'!$E$252))))),"")</f>
        <v xml:space="preserve">La información emitida por la Entidad cumple de manera satisfactoria con el objetivo de la pregunta. </v>
      </c>
      <c r="H24" s="350"/>
    </row>
    <row r="25" spans="1:8" ht="30.75" customHeight="1">
      <c r="A25" s="136" t="s">
        <v>17</v>
      </c>
      <c r="B25" s="267" t="str">
        <f>IFERROR(B24/B23,"")</f>
        <v/>
      </c>
      <c r="C25" s="267">
        <f>IFERROR(C24/C23,"")</f>
        <v>2.6823409794829299E-2</v>
      </c>
      <c r="D25" s="267" t="str">
        <f>IFERROR(D24/D23,"")</f>
        <v/>
      </c>
      <c r="E25" s="267">
        <f>IFERROR(E24/E23,"")</f>
        <v>2.6823409794829299E-2</v>
      </c>
      <c r="F25" s="104"/>
    </row>
    <row r="26" spans="1:8" ht="30.75" customHeight="1">
      <c r="A26" s="468"/>
      <c r="B26" s="469"/>
      <c r="C26" s="469"/>
      <c r="D26" s="469"/>
      <c r="E26" s="469"/>
      <c r="F26" s="104"/>
    </row>
    <row r="27" spans="1:8" ht="30.6" customHeight="1">
      <c r="A27" s="742" t="s">
        <v>770</v>
      </c>
      <c r="B27" s="742"/>
      <c r="C27" s="742"/>
      <c r="D27" s="742"/>
      <c r="E27" s="742"/>
      <c r="F27" s="407"/>
      <c r="G27" s="284"/>
      <c r="H27" s="102"/>
    </row>
    <row r="28" spans="1:8" ht="42" customHeight="1">
      <c r="A28" s="136" t="s">
        <v>548</v>
      </c>
      <c r="B28" s="137" t="s">
        <v>513</v>
      </c>
      <c r="C28" s="137" t="s">
        <v>514</v>
      </c>
      <c r="D28" s="137" t="s">
        <v>549</v>
      </c>
      <c r="E28" s="137" t="s">
        <v>7</v>
      </c>
      <c r="G28" s="284"/>
    </row>
    <row r="29" spans="1:8" ht="71.25" customHeight="1">
      <c r="A29" s="136" t="s">
        <v>762</v>
      </c>
      <c r="B29" s="138">
        <v>0</v>
      </c>
      <c r="C29" s="138">
        <v>4447623</v>
      </c>
      <c r="D29" s="138">
        <v>0</v>
      </c>
      <c r="E29" s="280">
        <f>IF(SUM(B29,C29,D29)="",0,SUM(B29,C29,D29))</f>
        <v>4447623</v>
      </c>
      <c r="F29" s="349">
        <v>2</v>
      </c>
      <c r="G29" s="352" t="str">
        <f>CONCATENATE(IF(F29="","",IF(F29=1,'Base de Datos'!$E$249,IF(F29=2,'Base de Datos'!$E$250,IF(F29=3,'Base de Datos'!$E$251,IF(F29=4,'Base de Datos'!$E$252))))),"")</f>
        <v xml:space="preserve">La información emitida por la Entidad cumple de manera satisfactoria con el objetivo de la pregunta. </v>
      </c>
      <c r="H29" s="351"/>
    </row>
    <row r="30" spans="1:8" ht="72.599999999999994" customHeight="1">
      <c r="A30" s="136" t="s">
        <v>763</v>
      </c>
      <c r="B30" s="138">
        <v>0</v>
      </c>
      <c r="C30" s="138">
        <v>1860740.06</v>
      </c>
      <c r="D30" s="138">
        <v>0</v>
      </c>
      <c r="E30" s="280">
        <f>IF(SUM(B30,C30,D30)="",0,SUM(B30,C30,D30))</f>
        <v>1860740.06</v>
      </c>
      <c r="F30" s="349">
        <v>2</v>
      </c>
      <c r="G30" s="449" t="str">
        <f>CONCATENATE(IF(F30="","",IF(F30=1,'Base de Datos'!$E$249,IF(F30=2,'Base de Datos'!$E$250,IF(F30=3,'Base de Datos'!$E$251,IF(F30=4,'Base de Datos'!$E$252))))),"")</f>
        <v xml:space="preserve">La información emitida por la Entidad cumple de manera satisfactoria con el objetivo de la pregunta. </v>
      </c>
      <c r="H30" s="351"/>
    </row>
    <row r="31" spans="1:8" ht="34.9" customHeight="1">
      <c r="A31" s="136" t="s">
        <v>17</v>
      </c>
      <c r="B31" s="267" t="str">
        <f>IFERROR(B30/B29,"")</f>
        <v/>
      </c>
      <c r="C31" s="267">
        <f>IFERROR(C30/C29,"")</f>
        <v>0.41836730766074376</v>
      </c>
      <c r="D31" s="267" t="str">
        <f>IFERROR(D30/D29,"")</f>
        <v/>
      </c>
      <c r="E31" s="267">
        <f>IFERROR(E30/E29,"")</f>
        <v>0.41836730766074376</v>
      </c>
      <c r="G31" s="139"/>
    </row>
    <row r="32" spans="1:8" ht="18" customHeight="1">
      <c r="A32" s="468"/>
      <c r="B32" s="469"/>
      <c r="C32" s="469"/>
      <c r="D32" s="469"/>
      <c r="E32" s="469"/>
      <c r="G32" s="139"/>
    </row>
    <row r="33" spans="1:8" ht="42.6" customHeight="1">
      <c r="A33" s="742" t="s">
        <v>771</v>
      </c>
      <c r="B33" s="742"/>
      <c r="C33" s="742"/>
      <c r="D33" s="742"/>
      <c r="E33" s="742"/>
      <c r="G33" s="139"/>
    </row>
    <row r="34" spans="1:8" ht="43.5">
      <c r="A34" s="136" t="s">
        <v>548</v>
      </c>
      <c r="B34" s="137" t="s">
        <v>513</v>
      </c>
      <c r="C34" s="137" t="s">
        <v>514</v>
      </c>
      <c r="D34" s="137" t="s">
        <v>549</v>
      </c>
      <c r="E34" s="137" t="s">
        <v>7</v>
      </c>
    </row>
    <row r="35" spans="1:8" ht="83.45" customHeight="1">
      <c r="A35" s="136" t="s">
        <v>764</v>
      </c>
      <c r="B35" s="138">
        <v>1744236.4</v>
      </c>
      <c r="C35" s="138">
        <v>877432</v>
      </c>
      <c r="D35" s="138">
        <v>0</v>
      </c>
      <c r="E35" s="280">
        <f>IF(SUM(B35,C35,D35)="",0,SUM(B35,C35,D35))</f>
        <v>2621668.4</v>
      </c>
      <c r="F35" s="353">
        <v>1</v>
      </c>
      <c r="G35" s="410" t="str">
        <f>CONCATENATE(IF(F35="","",IF(F35=1,'Base de Datos'!$E$249,IF(F35=2,'Base de Datos'!$E$250,IF(F35=3,'Base de Datos'!$E$251,IF(F35=4,'Base de Datos'!$E$252))))),"")</f>
        <v xml:space="preserve">La información emitida por la Entidad cumple plenamente con el objetivo de la pregunta.  </v>
      </c>
      <c r="H35" s="411"/>
    </row>
    <row r="36" spans="1:8" ht="71.45" customHeight="1">
      <c r="A36" s="136" t="s">
        <v>765</v>
      </c>
      <c r="B36" s="138">
        <v>1073678</v>
      </c>
      <c r="C36" s="138">
        <v>155895</v>
      </c>
      <c r="D36" s="138">
        <v>0</v>
      </c>
      <c r="E36" s="280">
        <f>IF(SUM(B36,C36,D36)="",0,SUM(B36,C36,D36))</f>
        <v>1229573</v>
      </c>
      <c r="F36" s="353">
        <v>1</v>
      </c>
      <c r="G36" s="410" t="str">
        <f>CONCATENATE(IF(F36="","",IF(F36=1,'Base de Datos'!$E$249,IF(F36=2,'Base de Datos'!$E$250,IF(F36=3,'Base de Datos'!$E$251,IF(F36=4,'Base de Datos'!$E$252))))),"")</f>
        <v xml:space="preserve">La información emitida por la Entidad cumple plenamente con el objetivo de la pregunta.  </v>
      </c>
      <c r="H36" s="411"/>
    </row>
    <row r="37" spans="1:8" ht="39" customHeight="1">
      <c r="A37" s="136" t="s">
        <v>17</v>
      </c>
      <c r="B37" s="267">
        <f>IFERROR(B36/B35,"")</f>
        <v>0.61555761592866653</v>
      </c>
      <c r="C37" s="267">
        <f>IFERROR(C36/C35,"")</f>
        <v>0.17767188796396757</v>
      </c>
      <c r="D37" s="267" t="str">
        <f>IFERROR(D36/D35,"")</f>
        <v/>
      </c>
      <c r="E37" s="267">
        <f>IFERROR(E36/E35,"")</f>
        <v>0.46900401286447974</v>
      </c>
    </row>
    <row r="39" spans="1:8" ht="20.25">
      <c r="A39" s="743" t="s">
        <v>555</v>
      </c>
      <c r="B39" s="743"/>
      <c r="C39" s="743"/>
      <c r="D39" s="743"/>
      <c r="E39" s="743"/>
    </row>
    <row r="40" spans="1:8" ht="20.25">
      <c r="A40" s="461"/>
      <c r="B40" s="461"/>
      <c r="C40" s="453"/>
      <c r="D40" s="453"/>
      <c r="E40" s="453"/>
      <c r="F40" s="453"/>
      <c r="G40" s="453"/>
    </row>
    <row r="41" spans="1:8" ht="26.25">
      <c r="A41" s="744" t="s">
        <v>787</v>
      </c>
      <c r="B41" s="744"/>
      <c r="C41" s="744"/>
      <c r="D41" s="744"/>
      <c r="E41" s="744"/>
    </row>
    <row r="42" spans="1:8" ht="12" customHeight="1">
      <c r="A42" s="507"/>
      <c r="B42" s="507"/>
      <c r="C42" s="507"/>
      <c r="D42" s="507"/>
      <c r="E42" s="507"/>
    </row>
    <row r="43" spans="1:8" ht="26.25">
      <c r="A43" s="742" t="s">
        <v>768</v>
      </c>
      <c r="B43" s="742"/>
      <c r="C43" s="742"/>
      <c r="D43" s="742"/>
      <c r="E43" s="742"/>
    </row>
    <row r="44" spans="1:8" ht="53.25" customHeight="1">
      <c r="A44" s="136" t="s">
        <v>548</v>
      </c>
      <c r="B44" s="137" t="s">
        <v>513</v>
      </c>
      <c r="C44" s="137" t="s">
        <v>514</v>
      </c>
      <c r="D44" s="137" t="s">
        <v>549</v>
      </c>
      <c r="E44" s="137" t="s">
        <v>7</v>
      </c>
    </row>
    <row r="45" spans="1:8" ht="66" customHeight="1">
      <c r="A45" s="136" t="s">
        <v>758</v>
      </c>
      <c r="B45" s="138">
        <v>0</v>
      </c>
      <c r="C45" s="138">
        <v>0</v>
      </c>
      <c r="D45" s="138">
        <v>0</v>
      </c>
      <c r="E45" s="280">
        <f>IF(SUM(B45,C45,D45)="",0,SUM(B45,C45,D45))</f>
        <v>0</v>
      </c>
      <c r="F45" s="353">
        <v>4</v>
      </c>
      <c r="G45" s="449" t="str">
        <f>CONCATENATE(IF(F45="","",IF(F45=1,'Base de Datos'!$E$249,IF(F45=2,'Base de Datos'!$E$250,IF(F45=3,'Base de Datos'!$E$251,IF(F45=4,'Base de Datos'!$E$252))))),"")</f>
        <v xml:space="preserve">La información emitida por la Entidad no cumple con el objetivo de la pregunta. </v>
      </c>
      <c r="H45" s="448"/>
    </row>
    <row r="46" spans="1:8" ht="66" customHeight="1">
      <c r="A46" s="136" t="s">
        <v>760</v>
      </c>
      <c r="B46" s="138">
        <v>0</v>
      </c>
      <c r="C46" s="138">
        <v>0</v>
      </c>
      <c r="D46" s="138">
        <v>0</v>
      </c>
      <c r="E46" s="280">
        <f>IF(SUM(B46,C46,D46)="",0,SUM(B46,C46,D46))</f>
        <v>0</v>
      </c>
      <c r="F46" s="353">
        <v>1</v>
      </c>
      <c r="G46" s="449" t="str">
        <f>CONCATENATE(IF(F46="","",IF(F46=1,'Base de Datos'!$E$249,IF(F46=2,'Base de Datos'!$E$250,IF(F46=3,'Base de Datos'!$E$251,IF(F46=4,'Base de Datos'!$E$252))))),"")</f>
        <v xml:space="preserve">La información emitida por la Entidad cumple plenamente con el objetivo de la pregunta.  </v>
      </c>
      <c r="H46" s="448"/>
    </row>
    <row r="47" spans="1:8" ht="42" customHeight="1">
      <c r="A47" s="136" t="s">
        <v>17</v>
      </c>
      <c r="B47" s="267" t="str">
        <f>IFERROR(B46/B45,"")</f>
        <v/>
      </c>
      <c r="C47" s="267" t="str">
        <f>IFERROR(C46/C45,"")</f>
        <v/>
      </c>
      <c r="D47" s="267" t="str">
        <f>IFERROR(D46/D45,"")</f>
        <v/>
      </c>
      <c r="E47" s="267" t="str">
        <f>IFERROR(E46/E45,"")</f>
        <v/>
      </c>
    </row>
    <row r="48" spans="1:8" ht="20.25">
      <c r="A48" s="461"/>
      <c r="B48" s="461"/>
      <c r="C48" s="461"/>
      <c r="D48" s="461"/>
      <c r="E48" s="461"/>
    </row>
    <row r="49" spans="1:8" ht="26.25">
      <c r="A49" s="744" t="s">
        <v>788</v>
      </c>
      <c r="B49" s="744"/>
      <c r="C49" s="744"/>
      <c r="D49" s="744"/>
      <c r="E49" s="744"/>
    </row>
    <row r="50" spans="1:8" ht="45" customHeight="1">
      <c r="A50" s="742" t="s">
        <v>771</v>
      </c>
      <c r="B50" s="742"/>
      <c r="C50" s="742"/>
      <c r="D50" s="742"/>
      <c r="E50" s="742"/>
    </row>
    <row r="51" spans="1:8" ht="43.5">
      <c r="A51" s="136" t="s">
        <v>548</v>
      </c>
      <c r="B51" s="137" t="s">
        <v>513</v>
      </c>
      <c r="C51" s="137" t="s">
        <v>514</v>
      </c>
      <c r="D51" s="137" t="s">
        <v>549</v>
      </c>
      <c r="E51" s="137" t="s">
        <v>7</v>
      </c>
    </row>
    <row r="52" spans="1:8" ht="66.599999999999994" customHeight="1">
      <c r="A52" s="136" t="s">
        <v>764</v>
      </c>
      <c r="B52" s="138">
        <v>49026.400000000001</v>
      </c>
      <c r="C52" s="138">
        <v>0</v>
      </c>
      <c r="D52" s="138">
        <v>0</v>
      </c>
      <c r="E52" s="280">
        <f>IF(SUM(B52,C52,D52)="",0,SUM(B52,C52,D52))</f>
        <v>49026.400000000001</v>
      </c>
      <c r="F52" s="353">
        <v>4</v>
      </c>
      <c r="G52" s="410" t="str">
        <f>CONCATENATE(IF(F52="","",IF(F52=1,'Base de Datos'!$E$249,IF(F52=2,'Base de Datos'!$E$250,IF(F52=3,'Base de Datos'!$E$251,IF(F52=4,'Base de Datos'!$E$252))))),"")</f>
        <v xml:space="preserve">La información emitida por la Entidad no cumple con el objetivo de la pregunta. </v>
      </c>
      <c r="H52" s="411"/>
    </row>
    <row r="53" spans="1:8" ht="70.150000000000006" customHeight="1">
      <c r="A53" s="136" t="s">
        <v>765</v>
      </c>
      <c r="B53" s="138">
        <v>49026.400000000001</v>
      </c>
      <c r="C53" s="138">
        <v>0</v>
      </c>
      <c r="D53" s="138">
        <v>0</v>
      </c>
      <c r="E53" s="280">
        <f>IF(SUM(B53,C53,D53)="",0,SUM(B53,C53,D53))</f>
        <v>49026.400000000001</v>
      </c>
      <c r="F53" s="353">
        <v>1</v>
      </c>
      <c r="G53" s="410" t="str">
        <f>CONCATENATE(IF(F53="","",IF(F53=1,'Base de Datos'!$E$249,IF(F53=2,'Base de Datos'!$E$250,IF(F53=3,'Base de Datos'!$E$251,IF(F53=4,'Base de Datos'!$E$252))))),"")</f>
        <v xml:space="preserve">La información emitida por la Entidad cumple plenamente con el objetivo de la pregunta.  </v>
      </c>
      <c r="H53" s="411"/>
    </row>
    <row r="54" spans="1:8" ht="43.15" customHeight="1">
      <c r="A54" s="136" t="s">
        <v>17</v>
      </c>
      <c r="B54" s="267">
        <f>IFERROR(B53/B52,"")</f>
        <v>1</v>
      </c>
      <c r="C54" s="267" t="str">
        <f>IFERROR(C53/C52,"")</f>
        <v/>
      </c>
      <c r="D54" s="267" t="str">
        <f>IFERROR(D53/D52,"")</f>
        <v/>
      </c>
      <c r="E54" s="267">
        <f>IFERROR(E53/E52,"")</f>
        <v>1</v>
      </c>
    </row>
    <row r="56" spans="1:8" ht="33.6" customHeight="1">
      <c r="A56" s="743" t="s">
        <v>512</v>
      </c>
      <c r="B56" s="743"/>
      <c r="C56" s="743"/>
      <c r="D56" s="743"/>
      <c r="E56" s="743"/>
    </row>
    <row r="57" spans="1:8" ht="21.75">
      <c r="A57" s="751" t="s">
        <v>776</v>
      </c>
      <c r="B57" s="752"/>
      <c r="C57" s="752"/>
      <c r="D57" s="752"/>
      <c r="E57" s="753"/>
    </row>
    <row r="58" spans="1:8" ht="40.9" customHeight="1">
      <c r="A58" s="745" t="s">
        <v>916</v>
      </c>
      <c r="B58" s="746"/>
      <c r="C58" s="746"/>
      <c r="D58" s="746"/>
      <c r="E58" s="746"/>
      <c r="F58" s="760">
        <v>4</v>
      </c>
      <c r="G58" s="663" t="str">
        <f>CONCATENATE(IF(F35="","",IF(F35=1,'Base de Datos'!$E$249,IF(F35=2,'Base de Datos'!$E$250,IF(F35=3,'Base de Datos'!$E$251,IF(F35=4,'Base de Datos'!$E$252))))),"")</f>
        <v xml:space="preserve">La información emitida por la Entidad cumple plenamente con el objetivo de la pregunta.  </v>
      </c>
      <c r="H58" s="757"/>
    </row>
    <row r="59" spans="1:8" ht="37.9" customHeight="1">
      <c r="A59" s="747"/>
      <c r="B59" s="748"/>
      <c r="C59" s="748"/>
      <c r="D59" s="748"/>
      <c r="E59" s="748"/>
      <c r="F59" s="761"/>
      <c r="G59" s="664"/>
      <c r="H59" s="758"/>
    </row>
    <row r="60" spans="1:8" ht="30" customHeight="1">
      <c r="A60" s="747"/>
      <c r="B60" s="748"/>
      <c r="C60" s="748"/>
      <c r="D60" s="748"/>
      <c r="E60" s="748"/>
      <c r="F60" s="761"/>
      <c r="G60" s="664"/>
      <c r="H60" s="758"/>
    </row>
    <row r="61" spans="1:8" ht="27" customHeight="1">
      <c r="A61" s="747"/>
      <c r="B61" s="748"/>
      <c r="C61" s="748"/>
      <c r="D61" s="748"/>
      <c r="E61" s="748"/>
      <c r="F61" s="761"/>
      <c r="G61" s="664"/>
      <c r="H61" s="758"/>
    </row>
    <row r="62" spans="1:8" ht="28.9" customHeight="1">
      <c r="A62" s="749"/>
      <c r="B62" s="750"/>
      <c r="C62" s="750"/>
      <c r="D62" s="750"/>
      <c r="E62" s="750"/>
      <c r="F62" s="762"/>
      <c r="G62" s="665"/>
      <c r="H62" s="759"/>
    </row>
    <row r="64" spans="1:8" ht="21.75">
      <c r="A64" s="754" t="s">
        <v>777</v>
      </c>
      <c r="B64" s="755"/>
      <c r="C64" s="755"/>
      <c r="D64" s="755"/>
      <c r="E64" s="756"/>
    </row>
    <row r="65" spans="1:8" ht="28.9" customHeight="1">
      <c r="A65" s="745" t="s">
        <v>917</v>
      </c>
      <c r="B65" s="746"/>
      <c r="C65" s="746"/>
      <c r="D65" s="746"/>
      <c r="E65" s="746"/>
      <c r="F65" s="760">
        <v>4</v>
      </c>
      <c r="G65" s="663" t="str">
        <f>CONCATENATE(IF(F35="","",IF(F35=1,'Base de Datos'!$E$249,IF(F35=2,'Base de Datos'!$E$250,IF(F35=3,'Base de Datos'!$E$251,IF(F35=4,'Base de Datos'!$E$252))))),"")</f>
        <v xml:space="preserve">La información emitida por la Entidad cumple plenamente con el objetivo de la pregunta.  </v>
      </c>
      <c r="H65" s="763"/>
    </row>
    <row r="66" spans="1:8" ht="28.9" customHeight="1">
      <c r="A66" s="747"/>
      <c r="B66" s="748"/>
      <c r="C66" s="748"/>
      <c r="D66" s="748"/>
      <c r="E66" s="748"/>
      <c r="F66" s="761"/>
      <c r="G66" s="664"/>
      <c r="H66" s="764"/>
    </row>
    <row r="67" spans="1:8" ht="34.9" customHeight="1">
      <c r="A67" s="747"/>
      <c r="B67" s="748"/>
      <c r="C67" s="748"/>
      <c r="D67" s="748"/>
      <c r="E67" s="748"/>
      <c r="F67" s="761"/>
      <c r="G67" s="664"/>
      <c r="H67" s="764"/>
    </row>
    <row r="68" spans="1:8" ht="31.9" customHeight="1">
      <c r="A68" s="747"/>
      <c r="B68" s="748"/>
      <c r="C68" s="748"/>
      <c r="D68" s="748"/>
      <c r="E68" s="748"/>
      <c r="F68" s="761"/>
      <c r="G68" s="664"/>
      <c r="H68" s="764"/>
    </row>
    <row r="69" spans="1:8" ht="31.9" customHeight="1">
      <c r="A69" s="747"/>
      <c r="B69" s="748"/>
      <c r="C69" s="748"/>
      <c r="D69" s="748"/>
      <c r="E69" s="748"/>
      <c r="F69" s="761"/>
      <c r="G69" s="664"/>
      <c r="H69" s="764"/>
    </row>
    <row r="70" spans="1:8" ht="16.899999999999999" customHeight="1">
      <c r="A70" s="749"/>
      <c r="B70" s="750"/>
      <c r="C70" s="750"/>
      <c r="D70" s="750"/>
      <c r="E70" s="750"/>
      <c r="F70" s="762"/>
      <c r="G70" s="665"/>
      <c r="H70" s="765"/>
    </row>
  </sheetData>
  <sheetProtection algorithmName="SHA-512" hashValue="X4ugkHDVkkQRG0aVqI6xaetacIF3W+ulj7guC/L/KYfwkXWUMF+ALQqNW1iXPjx83eK9k/wkaVkqw9lDup0BfQ==" saltValue="EioP/0/Itfg/7aKeKgFBmQ==" spinCount="100000" sheet="1" objects="1" scenarios="1"/>
  <protectedRanges>
    <protectedRange sqref="B17:D18 B23:D24 B29:D30 B35:D36 B45:D46 B52:D53 A58:E62 A65:E70" name="Rango2"/>
  </protectedRanges>
  <mergeCells count="30">
    <mergeCell ref="H58:H62"/>
    <mergeCell ref="F65:F70"/>
    <mergeCell ref="G65:G70"/>
    <mergeCell ref="H65:H70"/>
    <mergeCell ref="F58:F62"/>
    <mergeCell ref="G58:G62"/>
    <mergeCell ref="A56:E56"/>
    <mergeCell ref="A58:E62"/>
    <mergeCell ref="A57:E57"/>
    <mergeCell ref="A64:E64"/>
    <mergeCell ref="A65:E70"/>
    <mergeCell ref="K2:M2"/>
    <mergeCell ref="A13:E13"/>
    <mergeCell ref="F16:G16"/>
    <mergeCell ref="A9:E9"/>
    <mergeCell ref="A11:E11"/>
    <mergeCell ref="B2:D2"/>
    <mergeCell ref="A15:E15"/>
    <mergeCell ref="A50:E50"/>
    <mergeCell ref="B3:D3"/>
    <mergeCell ref="B4:D4"/>
    <mergeCell ref="B5:D5"/>
    <mergeCell ref="A8:E8"/>
    <mergeCell ref="A39:E39"/>
    <mergeCell ref="A21:E21"/>
    <mergeCell ref="A27:E27"/>
    <mergeCell ref="A33:E33"/>
    <mergeCell ref="A41:E41"/>
    <mergeCell ref="A43:E43"/>
    <mergeCell ref="A49:E49"/>
  </mergeCells>
  <conditionalFormatting sqref="B17:D18">
    <cfRule type="cellIs" dxfId="26" priority="8" operator="equal">
      <formula>$F$1</formula>
    </cfRule>
  </conditionalFormatting>
  <conditionalFormatting sqref="B23:D24">
    <cfRule type="cellIs" dxfId="25" priority="7" operator="equal">
      <formula>$F$1</formula>
    </cfRule>
  </conditionalFormatting>
  <conditionalFormatting sqref="B29:D30">
    <cfRule type="cellIs" dxfId="24" priority="6" operator="equal">
      <formula>$F$1</formula>
    </cfRule>
  </conditionalFormatting>
  <conditionalFormatting sqref="B35:D36">
    <cfRule type="cellIs" dxfId="23" priority="5" operator="equal">
      <formula>$F$1</formula>
    </cfRule>
  </conditionalFormatting>
  <conditionalFormatting sqref="B45:D46">
    <cfRule type="cellIs" dxfId="22" priority="4" operator="equal">
      <formula>$F$1</formula>
    </cfRule>
  </conditionalFormatting>
  <conditionalFormatting sqref="B52:D53">
    <cfRule type="cellIs" dxfId="21" priority="3" operator="equal">
      <formula>$F$1</formula>
    </cfRule>
  </conditionalFormatting>
  <conditionalFormatting sqref="A58:E62">
    <cfRule type="cellIs" dxfId="20" priority="2" operator="equal">
      <formula>$F$1</formula>
    </cfRule>
  </conditionalFormatting>
  <conditionalFormatting sqref="A65">
    <cfRule type="cellIs" dxfId="19" priority="1" operator="equal">
      <formula>$F$1</formula>
    </cfRule>
  </conditionalFormatting>
  <dataValidations count="3">
    <dataValidation type="decimal" allowBlank="1" showInputMessage="1" showErrorMessage="1" sqref="E17:E20 E45:E47 B37:D37 E35:E37 B54:D54 E52:E54 E23:E26 B19:D20 B31:D32 E29:E32 B47:D47 B25:D26">
      <formula1>0</formula1>
      <formula2>1000000000000</formula2>
    </dataValidation>
    <dataValidation type="decimal" allowBlank="1" showInputMessage="1" showErrorMessage="1" sqref="B17:D18 B35:D36 B52:D53 B23:D24 B29:D30 B45:D46">
      <formula1>0</formula1>
      <formula2>10000000000</formula2>
    </dataValidation>
    <dataValidation type="list" allowBlank="1" showInputMessage="1" showErrorMessage="1" sqref="F17:F18 F65 F58 F45:F46 F27 F23:F24 F52:F53 F35:F36">
      <formula1>$D$252:$D$255</formula1>
    </dataValidation>
  </dataValidations>
  <pageMargins left="0.7" right="0.7" top="0.75" bottom="0.75" header="0.3" footer="0.3"/>
  <pageSetup scale="34" orientation="portrait" r:id="rId1"/>
  <rowBreaks count="1" manualBreakCount="1">
    <brk id="37" max="4" man="1"/>
  </rowBreaks>
  <ignoredErrors>
    <ignoredError sqref="B54:E54"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Datos'!$D$249:$D$252</xm:f>
          </x14:formula1>
          <xm:sqref>F29:F30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BB1B3D"/>
    <pageSetUpPr fitToPage="1"/>
  </sheetPr>
  <dimension ref="A2:O32"/>
  <sheetViews>
    <sheetView showGridLines="0" view="pageBreakPreview" zoomScale="85" zoomScaleNormal="60" zoomScaleSheetLayoutView="85" workbookViewId="0"/>
  </sheetViews>
  <sheetFormatPr baseColWidth="10" defaultColWidth="11" defaultRowHeight="14.25"/>
  <cols>
    <col min="1" max="1" width="14.875" style="354" customWidth="1"/>
    <col min="2" max="13" width="11" style="59"/>
    <col min="14" max="14" width="29.875" style="59" customWidth="1"/>
    <col min="15" max="15" width="34.5" style="59" customWidth="1"/>
    <col min="16" max="16384" width="11" style="59"/>
  </cols>
  <sheetData>
    <row r="2" spans="1:15" s="104" customFormat="1" ht="15.75">
      <c r="C2" s="590" t="s">
        <v>472</v>
      </c>
      <c r="D2" s="590"/>
      <c r="E2" s="590"/>
      <c r="F2" s="590"/>
      <c r="G2" s="590"/>
      <c r="H2" s="590"/>
      <c r="I2" s="590"/>
      <c r="J2" s="590"/>
      <c r="K2" s="590"/>
      <c r="L2" s="328"/>
      <c r="M2" s="328"/>
      <c r="N2" s="336"/>
    </row>
    <row r="3" spans="1:15" s="104" customFormat="1" ht="13.5" customHeight="1">
      <c r="C3" s="528" t="s">
        <v>473</v>
      </c>
      <c r="D3" s="528"/>
      <c r="E3" s="528"/>
      <c r="F3" s="528"/>
      <c r="G3" s="528"/>
      <c r="H3" s="528"/>
      <c r="I3" s="528"/>
      <c r="J3" s="528"/>
      <c r="K3" s="346"/>
      <c r="L3" s="346"/>
      <c r="M3" s="346"/>
      <c r="N3" s="336"/>
    </row>
    <row r="4" spans="1:15" s="104" customFormat="1">
      <c r="A4" s="355"/>
      <c r="C4" s="528" t="s">
        <v>474</v>
      </c>
      <c r="D4" s="528"/>
      <c r="E4" s="528"/>
      <c r="F4" s="528"/>
      <c r="G4" s="528"/>
      <c r="H4" s="528"/>
      <c r="I4" s="528"/>
      <c r="J4" s="528"/>
      <c r="K4" s="346"/>
      <c r="L4" s="346"/>
      <c r="M4" s="346"/>
      <c r="N4" s="336"/>
    </row>
    <row r="5" spans="1:15" s="104" customFormat="1">
      <c r="A5" s="355"/>
      <c r="C5" s="528" t="s">
        <v>526</v>
      </c>
      <c r="D5" s="528"/>
      <c r="E5" s="528"/>
      <c r="F5" s="528"/>
      <c r="G5" s="528"/>
      <c r="H5" s="528"/>
      <c r="I5" s="528"/>
      <c r="J5" s="528"/>
      <c r="K5" s="345"/>
      <c r="L5" s="345"/>
      <c r="M5" s="345"/>
    </row>
    <row r="6" spans="1:15" s="104" customFormat="1" ht="15">
      <c r="A6" s="355"/>
      <c r="F6" s="348"/>
      <c r="G6" s="345"/>
      <c r="H6" s="345"/>
      <c r="I6" s="345"/>
      <c r="J6" s="345"/>
      <c r="K6" s="345"/>
      <c r="L6" s="345"/>
      <c r="M6" s="345"/>
    </row>
    <row r="7" spans="1:15" s="104" customFormat="1" ht="20.25" customHeight="1">
      <c r="A7" s="355"/>
      <c r="F7" s="348"/>
      <c r="G7" s="345"/>
      <c r="H7" s="345"/>
      <c r="I7" s="345"/>
      <c r="J7" s="345"/>
      <c r="K7" s="345"/>
      <c r="L7" s="345"/>
      <c r="M7" s="345"/>
    </row>
    <row r="8" spans="1:15" customFormat="1" ht="30" customHeight="1">
      <c r="A8" s="526" t="str">
        <f>CONCATENATE(Portada!A8:J8)</f>
        <v>Zacatecas</v>
      </c>
      <c r="B8" s="526"/>
      <c r="C8" s="526"/>
      <c r="D8" s="526"/>
      <c r="E8" s="526"/>
      <c r="F8" s="526"/>
      <c r="G8" s="526"/>
      <c r="H8" s="526"/>
      <c r="I8" s="526"/>
      <c r="J8" s="526"/>
      <c r="K8" s="526"/>
      <c r="L8" s="526"/>
      <c r="M8" s="526"/>
    </row>
    <row r="9" spans="1:15" customFormat="1" ht="18" customHeight="1">
      <c r="A9" s="529" t="s">
        <v>613</v>
      </c>
      <c r="B9" s="529"/>
      <c r="C9" s="529"/>
      <c r="D9" s="529"/>
      <c r="E9" s="529"/>
      <c r="F9" s="529"/>
      <c r="G9" s="529"/>
      <c r="H9" s="529"/>
      <c r="I9" s="529"/>
      <c r="J9" s="529"/>
      <c r="K9" s="529"/>
      <c r="L9" s="529"/>
      <c r="M9" s="529"/>
    </row>
    <row r="10" spans="1:15" customFormat="1" ht="15">
      <c r="A10" s="356"/>
      <c r="B10" s="56"/>
      <c r="C10" s="56"/>
      <c r="D10" s="56"/>
      <c r="E10" s="58"/>
      <c r="F10" s="61"/>
      <c r="G10" s="57"/>
      <c r="H10" s="57"/>
      <c r="I10" s="57"/>
      <c r="N10" s="104"/>
    </row>
    <row r="11" spans="1:15" customFormat="1" ht="18">
      <c r="A11" s="645" t="s">
        <v>131</v>
      </c>
      <c r="B11" s="645"/>
      <c r="C11" s="645"/>
      <c r="D11" s="645"/>
      <c r="E11" s="645"/>
      <c r="F11" s="645"/>
      <c r="G11" s="645"/>
      <c r="H11" s="645"/>
      <c r="I11" s="645"/>
      <c r="J11" s="645"/>
      <c r="K11" s="645"/>
      <c r="L11" s="645"/>
      <c r="M11" s="645"/>
    </row>
    <row r="12" spans="1:15" ht="23.25" customHeight="1">
      <c r="A12" s="357"/>
      <c r="B12" s="146"/>
      <c r="C12" s="146"/>
      <c r="D12" s="146"/>
      <c r="E12" s="146"/>
      <c r="F12" s="146"/>
      <c r="G12" s="146"/>
      <c r="H12" s="146"/>
      <c r="I12" s="146"/>
      <c r="J12" s="146"/>
      <c r="K12" s="146"/>
      <c r="L12" s="146"/>
      <c r="M12" s="146"/>
    </row>
    <row r="13" spans="1:15" s="68" customFormat="1" ht="15.75">
      <c r="A13" s="775" t="s">
        <v>539</v>
      </c>
      <c r="B13" s="776"/>
      <c r="C13" s="776"/>
      <c r="D13" s="776"/>
      <c r="E13" s="776"/>
      <c r="F13" s="776"/>
      <c r="G13" s="776"/>
      <c r="H13" s="776"/>
      <c r="I13" s="776"/>
      <c r="J13" s="776"/>
      <c r="K13" s="776"/>
      <c r="L13" s="776"/>
      <c r="M13" s="776"/>
    </row>
    <row r="14" spans="1:15" s="147" customFormat="1" ht="42.75" customHeight="1">
      <c r="A14" s="148" t="s">
        <v>8</v>
      </c>
      <c r="B14" s="782" t="s">
        <v>882</v>
      </c>
      <c r="C14" s="782"/>
      <c r="D14" s="782"/>
      <c r="E14" s="782"/>
      <c r="F14" s="782"/>
      <c r="G14" s="782"/>
      <c r="H14" s="782"/>
      <c r="I14" s="782"/>
      <c r="J14" s="782"/>
      <c r="K14" s="782"/>
      <c r="L14" s="782"/>
      <c r="M14" s="782"/>
      <c r="N14" s="658" t="s">
        <v>623</v>
      </c>
      <c r="O14" s="766"/>
    </row>
    <row r="15" spans="1:15" s="147" customFormat="1" ht="33.75" customHeight="1">
      <c r="A15" s="783"/>
      <c r="B15" s="784"/>
      <c r="C15" s="784"/>
      <c r="D15" s="784"/>
      <c r="E15" s="784"/>
      <c r="F15" s="784"/>
      <c r="G15" s="784"/>
      <c r="H15" s="784"/>
      <c r="I15" s="784"/>
      <c r="J15" s="784"/>
      <c r="K15" s="784"/>
      <c r="L15" s="784"/>
      <c r="M15" s="784"/>
      <c r="N15" s="773" t="s">
        <v>604</v>
      </c>
      <c r="O15" s="773"/>
    </row>
    <row r="16" spans="1:15" s="149" customFormat="1" ht="60.75" customHeight="1">
      <c r="A16" s="150" t="s">
        <v>9</v>
      </c>
      <c r="B16" s="774" t="s">
        <v>883</v>
      </c>
      <c r="C16" s="774"/>
      <c r="D16" s="774"/>
      <c r="E16" s="774"/>
      <c r="F16" s="774"/>
      <c r="G16" s="774"/>
      <c r="H16" s="774"/>
      <c r="I16" s="774"/>
      <c r="J16" s="774"/>
      <c r="K16" s="774"/>
      <c r="L16" s="774"/>
      <c r="M16" s="774"/>
      <c r="N16" s="767"/>
      <c r="O16" s="767"/>
    </row>
    <row r="17" spans="1:15" s="147" customFormat="1" ht="61.5" customHeight="1">
      <c r="A17" s="150" t="s">
        <v>540</v>
      </c>
      <c r="B17" s="768" t="s">
        <v>884</v>
      </c>
      <c r="C17" s="769"/>
      <c r="D17" s="769"/>
      <c r="E17" s="769"/>
      <c r="F17" s="769"/>
      <c r="G17" s="769"/>
      <c r="H17" s="769"/>
      <c r="I17" s="769"/>
      <c r="J17" s="769"/>
      <c r="K17" s="769"/>
      <c r="L17" s="769"/>
      <c r="M17" s="769"/>
      <c r="N17" s="767"/>
      <c r="O17" s="767"/>
    </row>
    <row r="18" spans="1:15" s="147" customFormat="1" ht="61.5" customHeight="1">
      <c r="A18" s="150" t="s">
        <v>466</v>
      </c>
      <c r="B18" s="768" t="s">
        <v>885</v>
      </c>
      <c r="C18" s="769"/>
      <c r="D18" s="769"/>
      <c r="E18" s="769"/>
      <c r="F18" s="769"/>
      <c r="G18" s="769"/>
      <c r="H18" s="769"/>
      <c r="I18" s="769"/>
      <c r="J18" s="769"/>
      <c r="K18" s="769"/>
      <c r="L18" s="769"/>
      <c r="M18" s="769"/>
      <c r="N18" s="767"/>
      <c r="O18" s="767"/>
    </row>
    <row r="19" spans="1:15" s="147" customFormat="1" ht="61.5" customHeight="1">
      <c r="A19" s="150" t="s">
        <v>541</v>
      </c>
      <c r="B19" s="768" t="s">
        <v>919</v>
      </c>
      <c r="C19" s="769"/>
      <c r="D19" s="769"/>
      <c r="E19" s="769"/>
      <c r="F19" s="769"/>
      <c r="G19" s="769"/>
      <c r="H19" s="769"/>
      <c r="I19" s="769"/>
      <c r="J19" s="769"/>
      <c r="K19" s="769"/>
      <c r="L19" s="769"/>
      <c r="M19" s="769"/>
      <c r="N19" s="767"/>
      <c r="O19" s="767"/>
    </row>
    <row r="20" spans="1:15" s="147" customFormat="1" ht="61.5" customHeight="1">
      <c r="A20" s="150" t="s">
        <v>22</v>
      </c>
      <c r="B20" s="768" t="s">
        <v>889</v>
      </c>
      <c r="C20" s="769"/>
      <c r="D20" s="769"/>
      <c r="E20" s="769"/>
      <c r="F20" s="769"/>
      <c r="G20" s="769"/>
      <c r="H20" s="769"/>
      <c r="I20" s="769"/>
      <c r="J20" s="769"/>
      <c r="K20" s="769"/>
      <c r="L20" s="769"/>
      <c r="M20" s="769"/>
      <c r="N20" s="767"/>
      <c r="O20" s="767"/>
    </row>
    <row r="21" spans="1:15" s="147" customFormat="1" ht="68.25" customHeight="1">
      <c r="A21" s="148" t="s">
        <v>10</v>
      </c>
      <c r="B21" s="151" t="s">
        <v>14</v>
      </c>
      <c r="C21" s="770" t="s">
        <v>886</v>
      </c>
      <c r="D21" s="770"/>
      <c r="E21" s="770"/>
      <c r="F21" s="151" t="s">
        <v>11</v>
      </c>
      <c r="G21" s="770" t="s">
        <v>887</v>
      </c>
      <c r="H21" s="770"/>
      <c r="I21" s="770"/>
      <c r="J21" s="151" t="s">
        <v>15</v>
      </c>
      <c r="K21" s="771" t="s">
        <v>888</v>
      </c>
      <c r="L21" s="770"/>
      <c r="M21" s="772"/>
      <c r="N21" s="767"/>
      <c r="O21" s="767"/>
    </row>
    <row r="22" spans="1:15" s="147" customFormat="1" ht="32.25" customHeight="1">
      <c r="A22" s="787"/>
      <c r="B22" s="783"/>
      <c r="C22" s="783"/>
      <c r="D22" s="783"/>
      <c r="E22" s="783"/>
      <c r="F22" s="783"/>
      <c r="G22" s="783"/>
      <c r="H22" s="783"/>
      <c r="I22" s="783"/>
      <c r="J22" s="783"/>
      <c r="K22" s="783"/>
      <c r="L22" s="783"/>
      <c r="M22" s="783"/>
      <c r="N22" s="767"/>
      <c r="O22" s="767"/>
    </row>
    <row r="23" spans="1:15" s="147" customFormat="1" ht="28.5" customHeight="1">
      <c r="A23" s="775" t="s">
        <v>543</v>
      </c>
      <c r="B23" s="776"/>
      <c r="C23" s="776"/>
      <c r="D23" s="776"/>
      <c r="E23" s="776"/>
      <c r="F23" s="776"/>
      <c r="G23" s="776"/>
      <c r="H23" s="776"/>
      <c r="I23" s="776"/>
      <c r="J23" s="776"/>
      <c r="K23" s="776"/>
      <c r="L23" s="776"/>
      <c r="M23" s="776"/>
      <c r="N23" s="767"/>
      <c r="O23" s="767"/>
    </row>
    <row r="24" spans="1:15" s="147" customFormat="1" ht="15">
      <c r="A24" s="785" t="s">
        <v>544</v>
      </c>
      <c r="B24" s="785"/>
      <c r="C24" s="785"/>
      <c r="D24" s="785"/>
      <c r="E24" s="785"/>
      <c r="F24" s="785"/>
      <c r="G24" s="785"/>
      <c r="H24" s="785"/>
      <c r="I24" s="785"/>
      <c r="J24" s="785" t="s">
        <v>522</v>
      </c>
      <c r="K24" s="785"/>
      <c r="L24" s="785"/>
      <c r="M24" s="786"/>
      <c r="N24" s="767"/>
      <c r="O24" s="767"/>
    </row>
    <row r="25" spans="1:15" s="152" customFormat="1" ht="31.5" customHeight="1">
      <c r="A25" s="227" t="s">
        <v>545</v>
      </c>
      <c r="B25" s="780" t="s">
        <v>546</v>
      </c>
      <c r="C25" s="780"/>
      <c r="D25" s="780"/>
      <c r="E25" s="780"/>
      <c r="F25" s="153" t="s">
        <v>547</v>
      </c>
      <c r="G25" s="153" t="s">
        <v>12</v>
      </c>
      <c r="H25" s="781" t="s">
        <v>13</v>
      </c>
      <c r="I25" s="781"/>
      <c r="J25" s="785"/>
      <c r="K25" s="785"/>
      <c r="L25" s="785"/>
      <c r="M25" s="786"/>
      <c r="N25" s="767"/>
      <c r="O25" s="767"/>
    </row>
    <row r="26" spans="1:15" s="147" customFormat="1" ht="87" customHeight="1">
      <c r="A26" s="148">
        <v>1</v>
      </c>
      <c r="B26" s="778" t="s">
        <v>892</v>
      </c>
      <c r="C26" s="778"/>
      <c r="D26" s="778"/>
      <c r="E26" s="778"/>
      <c r="F26" s="154">
        <v>43497</v>
      </c>
      <c r="G26" s="154">
        <v>43830</v>
      </c>
      <c r="H26" s="778" t="s">
        <v>890</v>
      </c>
      <c r="I26" s="778"/>
      <c r="J26" s="778" t="s">
        <v>918</v>
      </c>
      <c r="K26" s="778"/>
      <c r="L26" s="778"/>
      <c r="M26" s="779"/>
      <c r="N26" s="767"/>
      <c r="O26" s="767"/>
    </row>
    <row r="27" spans="1:15" s="147" customFormat="1" ht="87" customHeight="1">
      <c r="A27" s="148">
        <v>2</v>
      </c>
      <c r="B27" s="778" t="s">
        <v>900</v>
      </c>
      <c r="C27" s="778"/>
      <c r="D27" s="778"/>
      <c r="E27" s="778"/>
      <c r="F27" s="154">
        <v>43497</v>
      </c>
      <c r="G27" s="154">
        <v>43830</v>
      </c>
      <c r="H27" s="778" t="s">
        <v>890</v>
      </c>
      <c r="I27" s="778"/>
      <c r="J27" s="778" t="s">
        <v>914</v>
      </c>
      <c r="K27" s="778"/>
      <c r="L27" s="778"/>
      <c r="M27" s="779"/>
      <c r="N27" s="767"/>
      <c r="O27" s="767"/>
    </row>
    <row r="28" spans="1:15" s="147" customFormat="1" ht="87" customHeight="1">
      <c r="A28" s="148">
        <v>3</v>
      </c>
      <c r="B28" s="778" t="s">
        <v>891</v>
      </c>
      <c r="C28" s="778"/>
      <c r="D28" s="778"/>
      <c r="E28" s="778"/>
      <c r="F28" s="154">
        <v>43525</v>
      </c>
      <c r="G28" s="154">
        <v>43830</v>
      </c>
      <c r="H28" s="778" t="s">
        <v>890</v>
      </c>
      <c r="I28" s="778"/>
      <c r="J28" s="778" t="s">
        <v>915</v>
      </c>
      <c r="K28" s="778"/>
      <c r="L28" s="778"/>
      <c r="M28" s="778"/>
      <c r="N28" s="767"/>
      <c r="O28" s="767"/>
    </row>
    <row r="29" spans="1:15" s="147" customFormat="1" ht="36.75" customHeight="1">
      <c r="A29" s="358"/>
      <c r="M29" s="362"/>
      <c r="N29" s="363"/>
      <c r="O29" s="363"/>
    </row>
    <row r="30" spans="1:15" s="364" customFormat="1" ht="15">
      <c r="A30" s="777" t="s">
        <v>624</v>
      </c>
      <c r="B30" s="777"/>
      <c r="C30" s="777"/>
      <c r="D30" s="777"/>
      <c r="E30" s="777"/>
      <c r="F30" s="777"/>
      <c r="G30" s="777"/>
      <c r="H30" s="777"/>
      <c r="I30" s="777"/>
      <c r="J30" s="777"/>
      <c r="K30" s="777"/>
      <c r="L30" s="777"/>
      <c r="M30" s="777"/>
    </row>
    <row r="31" spans="1:15" s="364" customFormat="1" ht="63.75" customHeight="1">
      <c r="A31" s="777"/>
      <c r="B31" s="777"/>
      <c r="C31" s="777"/>
      <c r="D31" s="777"/>
      <c r="E31" s="777"/>
      <c r="F31" s="777"/>
      <c r="G31" s="777"/>
      <c r="H31" s="777"/>
      <c r="I31" s="777"/>
      <c r="J31" s="777"/>
      <c r="K31" s="777"/>
      <c r="L31" s="777"/>
      <c r="M31" s="777"/>
    </row>
    <row r="32" spans="1:15" s="147" customFormat="1" ht="52.5" customHeight="1">
      <c r="A32" s="354"/>
      <c r="B32" s="59"/>
      <c r="C32" s="59"/>
      <c r="D32" s="59"/>
      <c r="E32" s="59"/>
      <c r="F32" s="59"/>
      <c r="G32" s="59"/>
      <c r="H32" s="59"/>
      <c r="I32" s="59"/>
      <c r="J32" s="59"/>
      <c r="K32" s="59"/>
      <c r="L32" s="59"/>
      <c r="M32" s="59"/>
    </row>
  </sheetData>
  <sheetProtection algorithmName="SHA-512" hashValue="NGhjaXp4u9rQlCmKqsUrdx95AVzVl3uBO7X4+e8lwQ1cRaZgcl/Fhnm7PVym6qyZgO00urOqFqwr5XPt6XvxsA==" saltValue="cgU3nzh+ZAZzdGuofNHhiA==" spinCount="100000" sheet="1" objects="1" scenarios="1"/>
  <protectedRanges>
    <protectedRange sqref="B14:M14 B14:M14 B16:M16 B17:M17 B18:M18 B19:M19 B20:M20 C21:E21 G21:I21 K21:M21 K21:M21 B26:E26 F26 G26 H26:I26 J26:M26 B27:E27 F27 G27 H27:I27 J27:M27 B28:E28 F28 G28" name="Rango1"/>
  </protectedRanges>
  <mergeCells count="37">
    <mergeCell ref="B14:M14"/>
    <mergeCell ref="A15:M15"/>
    <mergeCell ref="J24:M25"/>
    <mergeCell ref="A23:M23"/>
    <mergeCell ref="A24:I24"/>
    <mergeCell ref="A22:M22"/>
    <mergeCell ref="B17:M17"/>
    <mergeCell ref="B18:M18"/>
    <mergeCell ref="B19:M19"/>
    <mergeCell ref="A30:M31"/>
    <mergeCell ref="J26:M26"/>
    <mergeCell ref="J27:M27"/>
    <mergeCell ref="J28:M28"/>
    <mergeCell ref="B25:E25"/>
    <mergeCell ref="B26:E26"/>
    <mergeCell ref="B27:E27"/>
    <mergeCell ref="B28:E28"/>
    <mergeCell ref="H25:I25"/>
    <mergeCell ref="H26:I26"/>
    <mergeCell ref="H27:I27"/>
    <mergeCell ref="H28:I28"/>
    <mergeCell ref="N14:O14"/>
    <mergeCell ref="N16:O28"/>
    <mergeCell ref="C2:K2"/>
    <mergeCell ref="C3:J3"/>
    <mergeCell ref="C4:J4"/>
    <mergeCell ref="C5:J5"/>
    <mergeCell ref="A8:M8"/>
    <mergeCell ref="A9:M9"/>
    <mergeCell ref="A11:M11"/>
    <mergeCell ref="B20:M20"/>
    <mergeCell ref="C21:E21"/>
    <mergeCell ref="G21:I21"/>
    <mergeCell ref="K21:M21"/>
    <mergeCell ref="N15:O15"/>
    <mergeCell ref="B16:M16"/>
    <mergeCell ref="A13:M13"/>
  </mergeCells>
  <conditionalFormatting sqref="B14:M14 B16:M20 C21:E21 G21:I21 K21:M21 B26:B28 F26:H26 J26:M28 F28:H28 F27:G27">
    <cfRule type="cellIs" dxfId="18" priority="4" operator="equal">
      <formula>43389</formula>
    </cfRule>
  </conditionalFormatting>
  <conditionalFormatting sqref="B14:M14 B16:M20 C21:E21 G21:I21 K21:M21 B26:B28 F26:H26 J26:M28 F28:H28 F27:G27">
    <cfRule type="cellIs" dxfId="17" priority="3" operator="equal">
      <formula>$O$28</formula>
    </cfRule>
  </conditionalFormatting>
  <conditionalFormatting sqref="H27">
    <cfRule type="cellIs" dxfId="16" priority="2" operator="equal">
      <formula>43389</formula>
    </cfRule>
  </conditionalFormatting>
  <conditionalFormatting sqref="H27">
    <cfRule type="cellIs" dxfId="15" priority="1" operator="equal">
      <formula>$O$28</formula>
    </cfRule>
  </conditionalFormatting>
  <pageMargins left="0.7" right="0.7" top="0.75" bottom="0.75" header="0.3" footer="0.3"/>
  <pageSetup paperSize="9" scale="54" orientation="portrait" horizontalDpi="4294967294" verticalDpi="4294967294"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5" tint="0.39997558519241921"/>
    <pageSetUpPr fitToPage="1"/>
  </sheetPr>
  <dimension ref="A2:N377"/>
  <sheetViews>
    <sheetView view="pageBreakPreview" topLeftCell="A314" zoomScale="55" zoomScaleNormal="85" zoomScaleSheetLayoutView="55" workbookViewId="0">
      <selection activeCell="B368" sqref="B368:H368"/>
    </sheetView>
  </sheetViews>
  <sheetFormatPr baseColWidth="10" defaultColWidth="10" defaultRowHeight="14.25"/>
  <cols>
    <col min="1" max="1" width="19.75" style="229" bestFit="1" customWidth="1"/>
    <col min="2" max="2" width="35.375" style="229" bestFit="1" customWidth="1"/>
    <col min="3" max="3" width="20.5" style="229" customWidth="1"/>
    <col min="4" max="4" width="24.875" style="229" customWidth="1"/>
    <col min="5" max="5" width="10.75" style="229" bestFit="1" customWidth="1"/>
    <col min="6" max="6" width="11.375" style="229" customWidth="1"/>
    <col min="7" max="7" width="9.625" style="229" customWidth="1"/>
    <col min="8" max="9" width="12.375" style="229" customWidth="1"/>
    <col min="10" max="10" width="12.875" style="229" customWidth="1"/>
    <col min="11" max="11" width="11.25" style="229" customWidth="1"/>
    <col min="12" max="12" width="2.5" style="229" customWidth="1"/>
    <col min="13" max="16384" width="10" style="229"/>
  </cols>
  <sheetData>
    <row r="2" spans="1:14" ht="15">
      <c r="A2" s="590" t="s">
        <v>472</v>
      </c>
      <c r="B2" s="590"/>
      <c r="C2" s="590"/>
      <c r="D2" s="590"/>
      <c r="E2" s="590"/>
      <c r="F2" s="590"/>
      <c r="G2" s="590"/>
      <c r="H2" s="590"/>
      <c r="I2" s="590"/>
      <c r="J2" s="590"/>
      <c r="K2" s="590"/>
    </row>
    <row r="3" spans="1:14" s="104" customFormat="1" ht="15" customHeight="1">
      <c r="A3" s="528" t="s">
        <v>473</v>
      </c>
      <c r="B3" s="528"/>
      <c r="C3" s="528"/>
      <c r="D3" s="528"/>
      <c r="E3" s="528"/>
      <c r="F3" s="528"/>
      <c r="G3" s="528"/>
      <c r="H3" s="528"/>
      <c r="I3" s="528"/>
      <c r="J3" s="528"/>
      <c r="K3" s="528"/>
    </row>
    <row r="4" spans="1:14" s="104" customFormat="1" ht="15" customHeight="1">
      <c r="A4" s="528" t="s">
        <v>474</v>
      </c>
      <c r="B4" s="528"/>
      <c r="C4" s="528"/>
      <c r="D4" s="528"/>
      <c r="E4" s="528"/>
      <c r="F4" s="528"/>
      <c r="G4" s="528"/>
      <c r="H4" s="528"/>
      <c r="I4" s="528"/>
      <c r="J4" s="528"/>
      <c r="K4" s="528"/>
    </row>
    <row r="5" spans="1:14" s="104" customFormat="1" ht="15" customHeight="1">
      <c r="A5" s="528" t="s">
        <v>526</v>
      </c>
      <c r="B5" s="528"/>
      <c r="C5" s="528"/>
      <c r="D5" s="528"/>
      <c r="E5" s="528"/>
      <c r="F5" s="528"/>
      <c r="G5" s="528"/>
      <c r="H5" s="528"/>
      <c r="I5" s="528"/>
      <c r="J5" s="528"/>
      <c r="K5" s="528"/>
    </row>
    <row r="6" spans="1:14" customFormat="1"/>
    <row r="7" spans="1:14" customFormat="1" ht="21" customHeight="1">
      <c r="A7" s="526" t="str">
        <f>Portada!A8</f>
        <v>Zacatecas</v>
      </c>
      <c r="B7" s="526"/>
      <c r="C7" s="526"/>
      <c r="D7" s="526"/>
      <c r="E7" s="526"/>
      <c r="F7" s="526"/>
      <c r="G7" s="526"/>
      <c r="H7" s="526"/>
      <c r="I7" s="526"/>
      <c r="J7" s="526"/>
      <c r="K7" s="526"/>
      <c r="L7" s="303"/>
      <c r="M7" s="303"/>
      <c r="N7" s="314"/>
    </row>
    <row r="8" spans="1:14" customFormat="1" ht="18" customHeight="1">
      <c r="A8" s="788" t="s">
        <v>619</v>
      </c>
      <c r="B8" s="788"/>
      <c r="C8" s="788"/>
      <c r="D8" s="788"/>
      <c r="E8" s="788"/>
      <c r="F8" s="788"/>
      <c r="G8" s="788"/>
      <c r="H8" s="788"/>
      <c r="I8" s="788"/>
      <c r="J8" s="788"/>
      <c r="K8" s="788"/>
      <c r="L8" s="312"/>
      <c r="M8" s="312"/>
    </row>
    <row r="9" spans="1:14" ht="15.75">
      <c r="A9" s="788" t="s">
        <v>584</v>
      </c>
      <c r="B9" s="788"/>
      <c r="C9" s="788"/>
      <c r="D9" s="788"/>
      <c r="E9" s="788"/>
      <c r="F9" s="788"/>
      <c r="G9" s="788"/>
      <c r="H9" s="788"/>
      <c r="I9" s="788"/>
      <c r="J9" s="788"/>
      <c r="K9" s="788"/>
      <c r="L9" s="313"/>
    </row>
    <row r="11" spans="1:14" ht="15.75">
      <c r="A11" s="789" t="s">
        <v>501</v>
      </c>
      <c r="B11" s="789"/>
      <c r="C11" s="789"/>
      <c r="D11" s="789"/>
      <c r="E11" s="789"/>
      <c r="F11" s="789"/>
      <c r="G11" s="789"/>
      <c r="H11" s="789"/>
      <c r="I11" s="789"/>
      <c r="J11" s="789"/>
      <c r="K11" s="789"/>
    </row>
    <row r="12" spans="1:14" s="245" customFormat="1" ht="15.75">
      <c r="A12" s="794" t="s">
        <v>617</v>
      </c>
      <c r="B12" s="789"/>
      <c r="C12" s="789"/>
      <c r="D12" s="789"/>
      <c r="E12" s="789"/>
      <c r="F12" s="789"/>
      <c r="G12" s="789"/>
      <c r="H12" s="789"/>
      <c r="I12" s="789"/>
      <c r="J12" s="789"/>
      <c r="K12" s="789"/>
    </row>
    <row r="13" spans="1:14" s="245" customFormat="1" ht="15.75">
      <c r="A13" s="442"/>
      <c r="B13" s="442"/>
      <c r="C13" s="442"/>
      <c r="D13" s="442"/>
      <c r="E13" s="442"/>
      <c r="F13" s="442"/>
      <c r="G13" s="442"/>
      <c r="H13" s="442"/>
      <c r="I13" s="442"/>
      <c r="J13" s="442"/>
      <c r="K13" s="442"/>
    </row>
    <row r="14" spans="1:14" ht="21" customHeight="1">
      <c r="A14" s="790"/>
      <c r="B14" s="790"/>
      <c r="C14" s="791" t="s">
        <v>479</v>
      </c>
      <c r="D14" s="792" t="s">
        <v>2</v>
      </c>
      <c r="E14" s="792"/>
      <c r="F14" s="792"/>
      <c r="G14" s="792"/>
      <c r="H14" s="793" t="s">
        <v>502</v>
      </c>
      <c r="I14" s="793"/>
      <c r="J14" s="793"/>
      <c r="K14" s="793"/>
    </row>
    <row r="15" spans="1:14" s="231" customFormat="1" ht="45">
      <c r="A15" s="790"/>
      <c r="B15" s="790"/>
      <c r="C15" s="791"/>
      <c r="D15" s="440" t="s">
        <v>482</v>
      </c>
      <c r="E15" s="440" t="s">
        <v>483</v>
      </c>
      <c r="F15" s="440" t="s">
        <v>484</v>
      </c>
      <c r="G15" s="440" t="s">
        <v>485</v>
      </c>
      <c r="H15" s="439" t="s">
        <v>486</v>
      </c>
      <c r="I15" s="439" t="s">
        <v>487</v>
      </c>
      <c r="J15" s="439" t="s">
        <v>488</v>
      </c>
      <c r="K15" s="439" t="s">
        <v>489</v>
      </c>
    </row>
    <row r="16" spans="1:14" ht="18" customHeight="1">
      <c r="A16" s="791" t="s">
        <v>3</v>
      </c>
      <c r="B16" s="235" t="s">
        <v>115</v>
      </c>
      <c r="C16" s="232">
        <f>'1.Metas ATD H.'!E281</f>
        <v>3200</v>
      </c>
      <c r="D16" s="238" t="str">
        <f>'1.Metas ATD H.'!F281</f>
        <v/>
      </c>
      <c r="E16" s="238" t="str">
        <f>'1.Metas ATD H.'!G281</f>
        <v/>
      </c>
      <c r="F16" s="238" t="str">
        <f>'1.Metas ATD H.'!H281</f>
        <v/>
      </c>
      <c r="G16" s="238" t="str">
        <f>'1.Metas ATD H.'!I281</f>
        <v/>
      </c>
      <c r="H16" s="239" t="str">
        <f>'1.Metas ATD H.'!J281</f>
        <v/>
      </c>
      <c r="I16" s="239" t="str">
        <f>'1.Metas ATD H.'!K281</f>
        <v/>
      </c>
      <c r="J16" s="239" t="str">
        <f>'1.Metas ATD H.'!L281</f>
        <v/>
      </c>
      <c r="K16" s="239" t="str">
        <f>'1.Metas ATD H.'!M281</f>
        <v/>
      </c>
    </row>
    <row r="17" spans="1:11" ht="18" customHeight="1">
      <c r="A17" s="791"/>
      <c r="B17" s="235" t="s">
        <v>490</v>
      </c>
      <c r="C17" s="232">
        <f>'1.Metas ATD H.'!E282</f>
        <v>2000</v>
      </c>
      <c r="D17" s="238">
        <f>'1.Metas ATD H.'!F282</f>
        <v>23</v>
      </c>
      <c r="E17" s="238" t="str">
        <f>'1.Metas ATD H.'!G282</f>
        <v/>
      </c>
      <c r="F17" s="238" t="str">
        <f>'1.Metas ATD H.'!H282</f>
        <v/>
      </c>
      <c r="G17" s="238" t="str">
        <f>'1.Metas ATD H.'!I282</f>
        <v/>
      </c>
      <c r="H17" s="239">
        <f>'1.Metas ATD H.'!J282</f>
        <v>1.15E-2</v>
      </c>
      <c r="I17" s="239" t="str">
        <f>'1.Metas ATD H.'!K282</f>
        <v/>
      </c>
      <c r="J17" s="239" t="str">
        <f>'1.Metas ATD H.'!L282</f>
        <v/>
      </c>
      <c r="K17" s="239" t="str">
        <f>'1.Metas ATD H.'!M282</f>
        <v/>
      </c>
    </row>
    <row r="18" spans="1:11" ht="18" customHeight="1">
      <c r="A18" s="791" t="s">
        <v>4</v>
      </c>
      <c r="B18" s="235" t="s">
        <v>115</v>
      </c>
      <c r="C18" s="232">
        <f>'1.Metas ATD H.'!E283</f>
        <v>4662</v>
      </c>
      <c r="D18" s="238" t="str">
        <f>'1.Metas ATD H.'!F283</f>
        <v/>
      </c>
      <c r="E18" s="238" t="str">
        <f>'1.Metas ATD H.'!G283</f>
        <v/>
      </c>
      <c r="F18" s="238" t="str">
        <f>'1.Metas ATD H.'!H283</f>
        <v/>
      </c>
      <c r="G18" s="238" t="str">
        <f>'1.Metas ATD H.'!I283</f>
        <v/>
      </c>
      <c r="H18" s="239" t="str">
        <f>'1.Metas ATD H.'!J283</f>
        <v/>
      </c>
      <c r="I18" s="239" t="str">
        <f>'1.Metas ATD H.'!K283</f>
        <v/>
      </c>
      <c r="J18" s="239" t="str">
        <f>'1.Metas ATD H.'!L283</f>
        <v/>
      </c>
      <c r="K18" s="239" t="str">
        <f>'1.Metas ATD H.'!M283</f>
        <v/>
      </c>
    </row>
    <row r="19" spans="1:11" ht="18" customHeight="1">
      <c r="A19" s="791"/>
      <c r="B19" s="235" t="s">
        <v>490</v>
      </c>
      <c r="C19" s="232">
        <f>'1.Metas ATD H.'!E284</f>
        <v>2914</v>
      </c>
      <c r="D19" s="238">
        <f>'1.Metas ATD H.'!F284</f>
        <v>183</v>
      </c>
      <c r="E19" s="238" t="str">
        <f>'1.Metas ATD H.'!G284</f>
        <v/>
      </c>
      <c r="F19" s="238" t="str">
        <f>'1.Metas ATD H.'!H284</f>
        <v/>
      </c>
      <c r="G19" s="238" t="str">
        <f>'1.Metas ATD H.'!I284</f>
        <v/>
      </c>
      <c r="H19" s="239">
        <f>'1.Metas ATD H.'!J284</f>
        <v>6.2800274536719283E-2</v>
      </c>
      <c r="I19" s="239" t="str">
        <f>'1.Metas ATD H.'!K284</f>
        <v/>
      </c>
      <c r="J19" s="239" t="str">
        <f>'1.Metas ATD H.'!L284</f>
        <v/>
      </c>
      <c r="K19" s="239" t="str">
        <f>'1.Metas ATD H.'!M284</f>
        <v/>
      </c>
    </row>
    <row r="20" spans="1:11" ht="18" customHeight="1">
      <c r="A20" s="791" t="s">
        <v>5</v>
      </c>
      <c r="B20" s="235" t="s">
        <v>115</v>
      </c>
      <c r="C20" s="232">
        <f>'1.Metas ATD H.'!E285</f>
        <v>4666</v>
      </c>
      <c r="D20" s="238" t="str">
        <f>'1.Metas ATD H.'!F285</f>
        <v/>
      </c>
      <c r="E20" s="238" t="str">
        <f>'1.Metas ATD H.'!G285</f>
        <v/>
      </c>
      <c r="F20" s="238" t="str">
        <f>'1.Metas ATD H.'!H285</f>
        <v/>
      </c>
      <c r="G20" s="238" t="str">
        <f>'1.Metas ATD H.'!I285</f>
        <v/>
      </c>
      <c r="H20" s="239" t="str">
        <f>'1.Metas ATD H.'!J285</f>
        <v/>
      </c>
      <c r="I20" s="239" t="str">
        <f>'1.Metas ATD H.'!K285</f>
        <v/>
      </c>
      <c r="J20" s="239" t="str">
        <f>'1.Metas ATD H.'!L285</f>
        <v/>
      </c>
      <c r="K20" s="239" t="str">
        <f>'1.Metas ATD H.'!M285</f>
        <v/>
      </c>
    </row>
    <row r="21" spans="1:11" ht="18" customHeight="1">
      <c r="A21" s="791"/>
      <c r="B21" s="235" t="s">
        <v>491</v>
      </c>
      <c r="C21" s="232">
        <f>'1.Metas ATD H.'!E286</f>
        <v>2916</v>
      </c>
      <c r="D21" s="238">
        <f>'1.Metas ATD H.'!F286</f>
        <v>138</v>
      </c>
      <c r="E21" s="238" t="str">
        <f>'1.Metas ATD H.'!G286</f>
        <v/>
      </c>
      <c r="F21" s="238" t="str">
        <f>'1.Metas ATD H.'!H286</f>
        <v/>
      </c>
      <c r="G21" s="238" t="str">
        <f>'1.Metas ATD H.'!I286</f>
        <v/>
      </c>
      <c r="H21" s="239">
        <f>'1.Metas ATD H.'!J286</f>
        <v>4.7325102880658436E-2</v>
      </c>
      <c r="I21" s="239" t="str">
        <f>'1.Metas ATD H.'!K286</f>
        <v/>
      </c>
      <c r="J21" s="239" t="str">
        <f>'1.Metas ATD H.'!L286</f>
        <v/>
      </c>
      <c r="K21" s="239" t="str">
        <f>'1.Metas ATD H.'!M286</f>
        <v/>
      </c>
    </row>
    <row r="22" spans="1:11" ht="18" customHeight="1">
      <c r="A22" s="791" t="s">
        <v>6</v>
      </c>
      <c r="B22" s="235" t="s">
        <v>115</v>
      </c>
      <c r="C22" s="232">
        <f>'1.Metas ATD H.'!E287</f>
        <v>6893</v>
      </c>
      <c r="D22" s="238" t="str">
        <f>'1.Metas ATD H.'!F287</f>
        <v/>
      </c>
      <c r="E22" s="238" t="str">
        <f>'1.Metas ATD H.'!G287</f>
        <v/>
      </c>
      <c r="F22" s="238" t="str">
        <f>'1.Metas ATD H.'!H287</f>
        <v/>
      </c>
      <c r="G22" s="238" t="str">
        <f>'1.Metas ATD H.'!I287</f>
        <v/>
      </c>
      <c r="H22" s="239" t="str">
        <f>'1.Metas ATD H.'!J287</f>
        <v/>
      </c>
      <c r="I22" s="239" t="str">
        <f>'1.Metas ATD H.'!K287</f>
        <v/>
      </c>
      <c r="J22" s="239" t="str">
        <f>'1.Metas ATD H.'!L287</f>
        <v/>
      </c>
      <c r="K22" s="239" t="str">
        <f>'1.Metas ATD H.'!M287</f>
        <v/>
      </c>
    </row>
    <row r="23" spans="1:11" ht="18" customHeight="1">
      <c r="A23" s="791"/>
      <c r="B23" s="235" t="s">
        <v>491</v>
      </c>
      <c r="C23" s="232">
        <f>'1.Metas ATD H.'!E288</f>
        <v>4308</v>
      </c>
      <c r="D23" s="238">
        <f>'1.Metas ATD H.'!F288</f>
        <v>292</v>
      </c>
      <c r="E23" s="238" t="str">
        <f>'1.Metas ATD H.'!G288</f>
        <v/>
      </c>
      <c r="F23" s="238" t="str">
        <f>'1.Metas ATD H.'!H288</f>
        <v/>
      </c>
      <c r="G23" s="238" t="str">
        <f>'1.Metas ATD H.'!I288</f>
        <v/>
      </c>
      <c r="H23" s="239">
        <f>'1.Metas ATD H.'!J288</f>
        <v>6.778087279480037E-2</v>
      </c>
      <c r="I23" s="239" t="str">
        <f>'1.Metas ATD H.'!K288</f>
        <v/>
      </c>
      <c r="J23" s="239" t="str">
        <f>'1.Metas ATD H.'!L288</f>
        <v/>
      </c>
      <c r="K23" s="239" t="str">
        <f>'1.Metas ATD H.'!M288</f>
        <v/>
      </c>
    </row>
    <row r="41" spans="1:11" ht="15.75">
      <c r="A41" s="789" t="s">
        <v>501</v>
      </c>
      <c r="B41" s="789"/>
      <c r="C41" s="789"/>
      <c r="D41" s="789"/>
      <c r="E41" s="789"/>
      <c r="F41" s="789"/>
      <c r="G41" s="789"/>
      <c r="H41" s="789"/>
      <c r="I41" s="789"/>
      <c r="J41" s="789"/>
      <c r="K41" s="789"/>
    </row>
    <row r="42" spans="1:11" ht="15.75">
      <c r="A42" s="794" t="s">
        <v>751</v>
      </c>
      <c r="B42" s="789"/>
      <c r="C42" s="789"/>
      <c r="D42" s="789"/>
      <c r="E42" s="789"/>
      <c r="F42" s="789"/>
      <c r="G42" s="789"/>
      <c r="H42" s="789"/>
      <c r="I42" s="789"/>
      <c r="J42" s="789"/>
      <c r="K42" s="789"/>
    </row>
    <row r="44" spans="1:11" ht="15.75">
      <c r="A44" s="790"/>
      <c r="B44" s="790"/>
      <c r="C44" s="791" t="s">
        <v>479</v>
      </c>
      <c r="D44" s="792" t="s">
        <v>2</v>
      </c>
      <c r="E44" s="792"/>
      <c r="F44" s="792"/>
      <c r="G44" s="792"/>
      <c r="H44" s="793" t="s">
        <v>502</v>
      </c>
      <c r="I44" s="793"/>
      <c r="J44" s="793"/>
      <c r="K44" s="793"/>
    </row>
    <row r="45" spans="1:11" ht="45">
      <c r="A45" s="790"/>
      <c r="B45" s="790"/>
      <c r="C45" s="791"/>
      <c r="D45" s="440" t="s">
        <v>482</v>
      </c>
      <c r="E45" s="440" t="s">
        <v>483</v>
      </c>
      <c r="F45" s="440" t="s">
        <v>484</v>
      </c>
      <c r="G45" s="440" t="s">
        <v>485</v>
      </c>
      <c r="H45" s="439" t="s">
        <v>486</v>
      </c>
      <c r="I45" s="439" t="s">
        <v>487</v>
      </c>
      <c r="J45" s="439" t="s">
        <v>488</v>
      </c>
      <c r="K45" s="439" t="s">
        <v>489</v>
      </c>
    </row>
    <row r="46" spans="1:11" ht="15">
      <c r="A46" s="791" t="s">
        <v>3</v>
      </c>
      <c r="B46" s="235" t="s">
        <v>115</v>
      </c>
      <c r="C46" s="232" t="str">
        <f>'1.1 Metas ATD Indígena'!E281</f>
        <v/>
      </c>
      <c r="D46" s="232" t="str">
        <f>'1.1 Metas ATD Indígena'!F281</f>
        <v/>
      </c>
      <c r="E46" s="232" t="str">
        <f>'1.1 Metas ATD Indígena'!G281</f>
        <v/>
      </c>
      <c r="F46" s="232" t="str">
        <f>'1.1 Metas ATD Indígena'!H281</f>
        <v/>
      </c>
      <c r="G46" s="232" t="str">
        <f>'1.1 Metas ATD Indígena'!I281</f>
        <v/>
      </c>
      <c r="H46" s="232" t="str">
        <f>'1.1 Metas ATD Indígena'!J281</f>
        <v/>
      </c>
      <c r="I46" s="232" t="str">
        <f>'1.1 Metas ATD Indígena'!K281</f>
        <v/>
      </c>
      <c r="J46" s="232" t="str">
        <f>'1.1 Metas ATD Indígena'!L281</f>
        <v/>
      </c>
      <c r="K46" s="232" t="str">
        <f>'1.1 Metas ATD Indígena'!M281</f>
        <v/>
      </c>
    </row>
    <row r="47" spans="1:11" ht="15">
      <c r="A47" s="791"/>
      <c r="B47" s="235" t="s">
        <v>490</v>
      </c>
      <c r="C47" s="232" t="str">
        <f>'1.1 Metas ATD Indígena'!E282</f>
        <v/>
      </c>
      <c r="D47" s="232" t="str">
        <f>'1.1 Metas ATD Indígena'!F282</f>
        <v/>
      </c>
      <c r="E47" s="232" t="str">
        <f>'1.1 Metas ATD Indígena'!G282</f>
        <v/>
      </c>
      <c r="F47" s="232" t="str">
        <f>'1.1 Metas ATD Indígena'!H282</f>
        <v/>
      </c>
      <c r="G47" s="232" t="str">
        <f>'1.1 Metas ATD Indígena'!I282</f>
        <v/>
      </c>
      <c r="H47" s="232" t="str">
        <f>'1.1 Metas ATD Indígena'!J282</f>
        <v/>
      </c>
      <c r="I47" s="232" t="str">
        <f>'1.1 Metas ATD Indígena'!K282</f>
        <v/>
      </c>
      <c r="J47" s="232" t="str">
        <f>'1.1 Metas ATD Indígena'!L282</f>
        <v/>
      </c>
      <c r="K47" s="232" t="str">
        <f>'1.1 Metas ATD Indígena'!M282</f>
        <v/>
      </c>
    </row>
    <row r="48" spans="1:11" ht="15">
      <c r="A48" s="791" t="s">
        <v>4</v>
      </c>
      <c r="B48" s="235" t="s">
        <v>115</v>
      </c>
      <c r="C48" s="232" t="str">
        <f>'1.1 Metas ATD Indígena'!E283</f>
        <v/>
      </c>
      <c r="D48" s="232" t="str">
        <f>'1.1 Metas ATD Indígena'!F283</f>
        <v/>
      </c>
      <c r="E48" s="232" t="str">
        <f>'1.1 Metas ATD Indígena'!G283</f>
        <v/>
      </c>
      <c r="F48" s="232" t="str">
        <f>'1.1 Metas ATD Indígena'!H283</f>
        <v/>
      </c>
      <c r="G48" s="232" t="str">
        <f>'1.1 Metas ATD Indígena'!I283</f>
        <v/>
      </c>
      <c r="H48" s="232" t="str">
        <f>'1.1 Metas ATD Indígena'!J283</f>
        <v/>
      </c>
      <c r="I48" s="232" t="str">
        <f>'1.1 Metas ATD Indígena'!K283</f>
        <v/>
      </c>
      <c r="J48" s="232" t="str">
        <f>'1.1 Metas ATD Indígena'!L283</f>
        <v/>
      </c>
      <c r="K48" s="232" t="str">
        <f>'1.1 Metas ATD Indígena'!M283</f>
        <v/>
      </c>
    </row>
    <row r="49" spans="1:11" ht="15">
      <c r="A49" s="791"/>
      <c r="B49" s="235" t="s">
        <v>490</v>
      </c>
      <c r="C49" s="232" t="str">
        <f>'1.1 Metas ATD Indígena'!E284</f>
        <v/>
      </c>
      <c r="D49" s="232" t="str">
        <f>'1.1 Metas ATD Indígena'!F284</f>
        <v/>
      </c>
      <c r="E49" s="232" t="str">
        <f>'1.1 Metas ATD Indígena'!G284</f>
        <v/>
      </c>
      <c r="F49" s="232" t="str">
        <f>'1.1 Metas ATD Indígena'!H284</f>
        <v/>
      </c>
      <c r="G49" s="232" t="str">
        <f>'1.1 Metas ATD Indígena'!I284</f>
        <v/>
      </c>
      <c r="H49" s="232" t="str">
        <f>'1.1 Metas ATD Indígena'!J284</f>
        <v/>
      </c>
      <c r="I49" s="232" t="str">
        <f>'1.1 Metas ATD Indígena'!K284</f>
        <v/>
      </c>
      <c r="J49" s="232" t="str">
        <f>'1.1 Metas ATD Indígena'!L284</f>
        <v/>
      </c>
      <c r="K49" s="232" t="str">
        <f>'1.1 Metas ATD Indígena'!M284</f>
        <v/>
      </c>
    </row>
    <row r="50" spans="1:11" ht="15">
      <c r="A50" s="791" t="s">
        <v>5</v>
      </c>
      <c r="B50" s="235" t="s">
        <v>115</v>
      </c>
      <c r="C50" s="232" t="str">
        <f>'1.1 Metas ATD Indígena'!E285</f>
        <v/>
      </c>
      <c r="D50" s="232" t="str">
        <f>'1.1 Metas ATD Indígena'!F285</f>
        <v/>
      </c>
      <c r="E50" s="232" t="str">
        <f>'1.1 Metas ATD Indígena'!G285</f>
        <v/>
      </c>
      <c r="F50" s="232" t="str">
        <f>'1.1 Metas ATD Indígena'!H285</f>
        <v/>
      </c>
      <c r="G50" s="232" t="str">
        <f>'1.1 Metas ATD Indígena'!I285</f>
        <v/>
      </c>
      <c r="H50" s="232" t="str">
        <f>'1.1 Metas ATD Indígena'!J285</f>
        <v/>
      </c>
      <c r="I50" s="232" t="str">
        <f>'1.1 Metas ATD Indígena'!K285</f>
        <v/>
      </c>
      <c r="J50" s="232" t="str">
        <f>'1.1 Metas ATD Indígena'!L285</f>
        <v/>
      </c>
      <c r="K50" s="232" t="str">
        <f>'1.1 Metas ATD Indígena'!M285</f>
        <v/>
      </c>
    </row>
    <row r="51" spans="1:11" ht="15">
      <c r="A51" s="791"/>
      <c r="B51" s="235" t="s">
        <v>491</v>
      </c>
      <c r="C51" s="232" t="str">
        <f>'1.1 Metas ATD Indígena'!E286</f>
        <v/>
      </c>
      <c r="D51" s="232" t="str">
        <f>'1.1 Metas ATD Indígena'!F286</f>
        <v/>
      </c>
      <c r="E51" s="232" t="str">
        <f>'1.1 Metas ATD Indígena'!G286</f>
        <v/>
      </c>
      <c r="F51" s="232" t="str">
        <f>'1.1 Metas ATD Indígena'!H286</f>
        <v/>
      </c>
      <c r="G51" s="232" t="str">
        <f>'1.1 Metas ATD Indígena'!I286</f>
        <v/>
      </c>
      <c r="H51" s="232" t="str">
        <f>'1.1 Metas ATD Indígena'!J286</f>
        <v/>
      </c>
      <c r="I51" s="232" t="str">
        <f>'1.1 Metas ATD Indígena'!K286</f>
        <v/>
      </c>
      <c r="J51" s="232" t="str">
        <f>'1.1 Metas ATD Indígena'!L286</f>
        <v/>
      </c>
      <c r="K51" s="232" t="str">
        <f>'1.1 Metas ATD Indígena'!M286</f>
        <v/>
      </c>
    </row>
    <row r="52" spans="1:11" ht="15">
      <c r="A52" s="791" t="s">
        <v>6</v>
      </c>
      <c r="B52" s="235" t="s">
        <v>115</v>
      </c>
      <c r="C52" s="232" t="str">
        <f>'1.1 Metas ATD Indígena'!E287</f>
        <v/>
      </c>
      <c r="D52" s="232" t="str">
        <f>'1.1 Metas ATD Indígena'!F287</f>
        <v/>
      </c>
      <c r="E52" s="232" t="str">
        <f>'1.1 Metas ATD Indígena'!G287</f>
        <v/>
      </c>
      <c r="F52" s="232" t="str">
        <f>'1.1 Metas ATD Indígena'!H287</f>
        <v/>
      </c>
      <c r="G52" s="232" t="str">
        <f>'1.1 Metas ATD Indígena'!I287</f>
        <v/>
      </c>
      <c r="H52" s="232" t="str">
        <f>'1.1 Metas ATD Indígena'!J287</f>
        <v/>
      </c>
      <c r="I52" s="232" t="str">
        <f>'1.1 Metas ATD Indígena'!K287</f>
        <v/>
      </c>
      <c r="J52" s="232" t="str">
        <f>'1.1 Metas ATD Indígena'!L287</f>
        <v/>
      </c>
      <c r="K52" s="232" t="str">
        <f>'1.1 Metas ATD Indígena'!M287</f>
        <v/>
      </c>
    </row>
    <row r="53" spans="1:11" ht="15">
      <c r="A53" s="791"/>
      <c r="B53" s="235" t="s">
        <v>491</v>
      </c>
      <c r="C53" s="232" t="str">
        <f>'1.1 Metas ATD Indígena'!E288</f>
        <v/>
      </c>
      <c r="D53" s="232" t="str">
        <f>'1.1 Metas ATD Indígena'!F288</f>
        <v/>
      </c>
      <c r="E53" s="232" t="str">
        <f>'1.1 Metas ATD Indígena'!G288</f>
        <v/>
      </c>
      <c r="F53" s="232" t="str">
        <f>'1.1 Metas ATD Indígena'!H288</f>
        <v/>
      </c>
      <c r="G53" s="232" t="str">
        <f>'1.1 Metas ATD Indígena'!I288</f>
        <v/>
      </c>
      <c r="H53" s="232" t="str">
        <f>'1.1 Metas ATD Indígena'!J288</f>
        <v/>
      </c>
      <c r="I53" s="232" t="str">
        <f>'1.1 Metas ATD Indígena'!K288</f>
        <v/>
      </c>
      <c r="J53" s="232" t="str">
        <f>'1.1 Metas ATD Indígena'!L288</f>
        <v/>
      </c>
      <c r="K53" s="232" t="str">
        <f>'1.1 Metas ATD Indígena'!M288</f>
        <v/>
      </c>
    </row>
    <row r="74" spans="1:11" ht="21" customHeight="1">
      <c r="A74" s="792" t="s">
        <v>503</v>
      </c>
      <c r="B74" s="792"/>
      <c r="C74" s="792"/>
      <c r="D74" s="792"/>
      <c r="E74" s="792"/>
      <c r="F74" s="792"/>
      <c r="G74" s="792"/>
      <c r="H74" s="792"/>
      <c r="I74" s="792"/>
      <c r="J74" s="792"/>
      <c r="K74" s="792"/>
    </row>
    <row r="75" spans="1:11" ht="21" customHeight="1">
      <c r="A75" s="792"/>
      <c r="B75" s="792"/>
      <c r="C75" s="791" t="s">
        <v>479</v>
      </c>
      <c r="D75" s="792" t="s">
        <v>2</v>
      </c>
      <c r="E75" s="792"/>
      <c r="F75" s="792"/>
      <c r="G75" s="792"/>
      <c r="H75" s="793" t="s">
        <v>502</v>
      </c>
      <c r="I75" s="793"/>
      <c r="J75" s="793"/>
      <c r="K75" s="793"/>
    </row>
    <row r="76" spans="1:11" ht="45">
      <c r="A76" s="792"/>
      <c r="B76" s="792"/>
      <c r="C76" s="791"/>
      <c r="D76" s="230" t="s">
        <v>482</v>
      </c>
      <c r="E76" s="230" t="s">
        <v>483</v>
      </c>
      <c r="F76" s="230" t="s">
        <v>484</v>
      </c>
      <c r="G76" s="230" t="s">
        <v>485</v>
      </c>
      <c r="H76" s="53" t="s">
        <v>486</v>
      </c>
      <c r="I76" s="53" t="s">
        <v>487</v>
      </c>
      <c r="J76" s="53" t="s">
        <v>488</v>
      </c>
      <c r="K76" s="53" t="s">
        <v>489</v>
      </c>
    </row>
    <row r="77" spans="1:11" ht="18" customHeight="1">
      <c r="A77" s="791" t="s">
        <v>493</v>
      </c>
      <c r="B77" s="236" t="s">
        <v>495</v>
      </c>
      <c r="C77" s="232">
        <f>'2. Metas Formación'!E213</f>
        <v>17384</v>
      </c>
      <c r="D77" s="238" t="str">
        <f>'2. Metas Formación'!F213</f>
        <v/>
      </c>
      <c r="E77" s="238" t="str">
        <f>'2. Metas Formación'!G213</f>
        <v/>
      </c>
      <c r="F77" s="238" t="str">
        <f>'2. Metas Formación'!H213</f>
        <v/>
      </c>
      <c r="G77" s="238" t="str">
        <f>'2. Metas Formación'!I213</f>
        <v/>
      </c>
      <c r="H77" s="130" t="str">
        <f>'2. Metas Formación'!J213</f>
        <v/>
      </c>
      <c r="I77" s="130" t="str">
        <f>'2. Metas Formación'!K213</f>
        <v/>
      </c>
      <c r="J77" s="130" t="str">
        <f>'2. Metas Formación'!L213</f>
        <v/>
      </c>
      <c r="K77" s="130" t="str">
        <f>'2. Metas Formación'!M213</f>
        <v/>
      </c>
    </row>
    <row r="78" spans="1:11" ht="18" customHeight="1">
      <c r="A78" s="791"/>
      <c r="B78" s="237" t="s">
        <v>496</v>
      </c>
      <c r="C78" s="232">
        <f>'2. Metas Formación'!E214</f>
        <v>1186</v>
      </c>
      <c r="D78" s="238">
        <f>'2. Metas Formación'!F214</f>
        <v>6</v>
      </c>
      <c r="E78" s="238" t="str">
        <f>'2. Metas Formación'!G214</f>
        <v/>
      </c>
      <c r="F78" s="238" t="str">
        <f>'2. Metas Formación'!H214</f>
        <v/>
      </c>
      <c r="G78" s="238" t="str">
        <f>'2. Metas Formación'!I214</f>
        <v/>
      </c>
      <c r="H78" s="130">
        <f>'2. Metas Formación'!J214</f>
        <v>5.0590219224283303E-3</v>
      </c>
      <c r="I78" s="130" t="str">
        <f>'2. Metas Formación'!K214</f>
        <v/>
      </c>
      <c r="J78" s="130" t="str">
        <f>'2. Metas Formación'!L214</f>
        <v/>
      </c>
      <c r="K78" s="130" t="str">
        <f>'2. Metas Formación'!M214</f>
        <v/>
      </c>
    </row>
    <row r="79" spans="1:11" ht="18" customHeight="1">
      <c r="A79" s="791" t="s">
        <v>494</v>
      </c>
      <c r="B79" s="236" t="s">
        <v>495</v>
      </c>
      <c r="C79" s="232" t="str">
        <f>'2. Metas Formación'!E215</f>
        <v/>
      </c>
      <c r="D79" s="238" t="str">
        <f>'2. Metas Formación'!F215</f>
        <v/>
      </c>
      <c r="E79" s="238" t="str">
        <f>'2. Metas Formación'!G215</f>
        <v/>
      </c>
      <c r="F79" s="238" t="str">
        <f>'2. Metas Formación'!H215</f>
        <v/>
      </c>
      <c r="G79" s="238" t="str">
        <f>'2. Metas Formación'!I215</f>
        <v/>
      </c>
      <c r="H79" s="130" t="str">
        <f>'2. Metas Formación'!J215</f>
        <v/>
      </c>
      <c r="I79" s="130" t="str">
        <f>'2. Metas Formación'!K215</f>
        <v/>
      </c>
      <c r="J79" s="130" t="str">
        <f>'2. Metas Formación'!L215</f>
        <v/>
      </c>
      <c r="K79" s="130" t="str">
        <f>'2. Metas Formación'!M215</f>
        <v/>
      </c>
    </row>
    <row r="80" spans="1:11" ht="18" customHeight="1">
      <c r="A80" s="791"/>
      <c r="B80" s="237" t="s">
        <v>496</v>
      </c>
      <c r="C80" s="232" t="str">
        <f>'2. Metas Formación'!E216</f>
        <v/>
      </c>
      <c r="D80" s="238" t="str">
        <f>'2. Metas Formación'!F216</f>
        <v/>
      </c>
      <c r="E80" s="238" t="str">
        <f>'2. Metas Formación'!G216</f>
        <v/>
      </c>
      <c r="F80" s="238" t="str">
        <f>'2. Metas Formación'!H216</f>
        <v/>
      </c>
      <c r="G80" s="238" t="str">
        <f>'2. Metas Formación'!I216</f>
        <v/>
      </c>
      <c r="H80" s="130" t="str">
        <f>'2. Metas Formación'!J216</f>
        <v/>
      </c>
      <c r="I80" s="130" t="str">
        <f>'2. Metas Formación'!K216</f>
        <v/>
      </c>
      <c r="J80" s="130" t="str">
        <f>'2. Metas Formación'!L216</f>
        <v/>
      </c>
      <c r="K80" s="130" t="str">
        <f>'2. Metas Formación'!M216</f>
        <v/>
      </c>
    </row>
    <row r="81" spans="1:11" ht="18" customHeight="1">
      <c r="A81" s="791" t="s">
        <v>497</v>
      </c>
      <c r="B81" s="237" t="s">
        <v>499</v>
      </c>
      <c r="C81" s="232">
        <f>'2. Metas Formación'!E217</f>
        <v>700</v>
      </c>
      <c r="D81" s="238" t="str">
        <f>'2. Metas Formación'!F217</f>
        <v/>
      </c>
      <c r="E81" s="238" t="str">
        <f>'2. Metas Formación'!G217</f>
        <v/>
      </c>
      <c r="F81" s="238" t="str">
        <f>'2. Metas Formación'!H217</f>
        <v/>
      </c>
      <c r="G81" s="238" t="str">
        <f>'2. Metas Formación'!I217</f>
        <v/>
      </c>
      <c r="H81" s="130" t="str">
        <f>'2. Metas Formación'!J217</f>
        <v/>
      </c>
      <c r="I81" s="130" t="str">
        <f>'2. Metas Formación'!K217</f>
        <v/>
      </c>
      <c r="J81" s="130" t="str">
        <f>'2. Metas Formación'!L217</f>
        <v/>
      </c>
      <c r="K81" s="130" t="str">
        <f>'2. Metas Formación'!M217</f>
        <v/>
      </c>
    </row>
    <row r="82" spans="1:11" ht="18" customHeight="1">
      <c r="A82" s="791"/>
      <c r="B82" s="237" t="s">
        <v>500</v>
      </c>
      <c r="C82" s="232">
        <f>'2. Metas Formación'!E218</f>
        <v>280</v>
      </c>
      <c r="D82" s="238">
        <f>'2. Metas Formación'!F218</f>
        <v>51</v>
      </c>
      <c r="E82" s="238" t="str">
        <f>'2. Metas Formación'!G218</f>
        <v/>
      </c>
      <c r="F82" s="238" t="str">
        <f>'2. Metas Formación'!H218</f>
        <v/>
      </c>
      <c r="G82" s="238" t="str">
        <f>'2. Metas Formación'!I218</f>
        <v/>
      </c>
      <c r="H82" s="130">
        <f>'2. Metas Formación'!J218</f>
        <v>0.18214285714285713</v>
      </c>
      <c r="I82" s="130" t="str">
        <f>'2. Metas Formación'!K218</f>
        <v/>
      </c>
      <c r="J82" s="130" t="str">
        <f>'2. Metas Formación'!L218</f>
        <v/>
      </c>
      <c r="K82" s="130" t="str">
        <f>'2. Metas Formación'!M218</f>
        <v/>
      </c>
    </row>
    <row r="101" spans="1:11" s="233" customFormat="1" ht="21" customHeight="1">
      <c r="A101" s="801" t="s">
        <v>585</v>
      </c>
      <c r="B101" s="801"/>
      <c r="C101" s="801"/>
      <c r="D101" s="801"/>
      <c r="E101" s="801"/>
      <c r="F101" s="801"/>
      <c r="G101" s="801"/>
      <c r="H101" s="801"/>
      <c r="I101" s="801"/>
      <c r="J101" s="801"/>
      <c r="K101" s="801"/>
    </row>
    <row r="102" spans="1:11" ht="15.75">
      <c r="A102" s="792"/>
      <c r="B102" s="792"/>
      <c r="C102" s="791" t="s">
        <v>479</v>
      </c>
      <c r="D102" s="792" t="s">
        <v>2</v>
      </c>
      <c r="E102" s="792"/>
      <c r="F102" s="792"/>
      <c r="G102" s="792"/>
      <c r="H102" s="793" t="s">
        <v>502</v>
      </c>
      <c r="I102" s="793"/>
      <c r="J102" s="793"/>
      <c r="K102" s="793"/>
    </row>
    <row r="103" spans="1:11" ht="45">
      <c r="A103" s="792"/>
      <c r="B103" s="792"/>
      <c r="C103" s="791"/>
      <c r="D103" s="230" t="s">
        <v>482</v>
      </c>
      <c r="E103" s="230" t="s">
        <v>483</v>
      </c>
      <c r="F103" s="230" t="s">
        <v>484</v>
      </c>
      <c r="G103" s="230" t="s">
        <v>485</v>
      </c>
      <c r="H103" s="53" t="s">
        <v>486</v>
      </c>
      <c r="I103" s="53" t="s">
        <v>487</v>
      </c>
      <c r="J103" s="53" t="s">
        <v>488</v>
      </c>
      <c r="K103" s="53" t="s">
        <v>489</v>
      </c>
    </row>
    <row r="104" spans="1:11" ht="18" customHeight="1">
      <c r="A104" s="795" t="s">
        <v>3</v>
      </c>
      <c r="B104" s="190" t="s">
        <v>542</v>
      </c>
      <c r="C104" s="232" t="str">
        <f>'3.- Metas S.Vulnerabilidad'!E841</f>
        <v/>
      </c>
      <c r="D104" s="232" t="str">
        <f>'3.- Metas S.Vulnerabilidad'!F841</f>
        <v/>
      </c>
      <c r="E104" s="232" t="str">
        <f>'3.- Metas S.Vulnerabilidad'!G841</f>
        <v/>
      </c>
      <c r="F104" s="232" t="str">
        <f>'3.- Metas S.Vulnerabilidad'!H841</f>
        <v/>
      </c>
      <c r="G104" s="232" t="str">
        <f>'3.- Metas S.Vulnerabilidad'!I841</f>
        <v/>
      </c>
      <c r="H104" s="232" t="str">
        <f>'3.- Metas S.Vulnerabilidad'!J841</f>
        <v/>
      </c>
      <c r="I104" s="232" t="str">
        <f>'3.- Metas S.Vulnerabilidad'!K841</f>
        <v/>
      </c>
      <c r="J104" s="232" t="str">
        <f>'3.- Metas S.Vulnerabilidad'!L841</f>
        <v/>
      </c>
      <c r="K104" s="232" t="str">
        <f>'3.- Metas S.Vulnerabilidad'!M841</f>
        <v/>
      </c>
    </row>
    <row r="105" spans="1:11" ht="28.5">
      <c r="A105" s="796"/>
      <c r="B105" s="191" t="s">
        <v>527</v>
      </c>
      <c r="C105" s="232">
        <f>'3.- Metas S.Vulnerabilidad'!E842</f>
        <v>1</v>
      </c>
      <c r="D105" s="232">
        <f>'3.- Metas S.Vulnerabilidad'!F842</f>
        <v>1</v>
      </c>
      <c r="E105" s="232" t="str">
        <f>'3.- Metas S.Vulnerabilidad'!G842</f>
        <v/>
      </c>
      <c r="F105" s="232" t="str">
        <f>'3.- Metas S.Vulnerabilidad'!H842</f>
        <v/>
      </c>
      <c r="G105" s="232" t="str">
        <f>'3.- Metas S.Vulnerabilidad'!I842</f>
        <v/>
      </c>
      <c r="H105" s="232">
        <f>'3.- Metas S.Vulnerabilidad'!J842</f>
        <v>1</v>
      </c>
      <c r="I105" s="232" t="str">
        <f>'3.- Metas S.Vulnerabilidad'!K842</f>
        <v/>
      </c>
      <c r="J105" s="232" t="str">
        <f>'3.- Metas S.Vulnerabilidad'!L842</f>
        <v/>
      </c>
      <c r="K105" s="232" t="str">
        <f>'3.- Metas S.Vulnerabilidad'!M842</f>
        <v/>
      </c>
    </row>
    <row r="106" spans="1:11" ht="18" customHeight="1">
      <c r="A106" s="796"/>
      <c r="B106" s="191" t="s">
        <v>528</v>
      </c>
      <c r="C106" s="232">
        <f>'3.- Metas S.Vulnerabilidad'!E843</f>
        <v>16</v>
      </c>
      <c r="D106" s="232">
        <f>'3.- Metas S.Vulnerabilidad'!F843</f>
        <v>16</v>
      </c>
      <c r="E106" s="232" t="str">
        <f>'3.- Metas S.Vulnerabilidad'!G843</f>
        <v/>
      </c>
      <c r="F106" s="232" t="str">
        <f>'3.- Metas S.Vulnerabilidad'!H843</f>
        <v/>
      </c>
      <c r="G106" s="232" t="str">
        <f>'3.- Metas S.Vulnerabilidad'!I843</f>
        <v/>
      </c>
      <c r="H106" s="232">
        <f>'3.- Metas S.Vulnerabilidad'!J843</f>
        <v>1</v>
      </c>
      <c r="I106" s="232" t="str">
        <f>'3.- Metas S.Vulnerabilidad'!K843</f>
        <v/>
      </c>
      <c r="J106" s="232" t="str">
        <f>'3.- Metas S.Vulnerabilidad'!L843</f>
        <v/>
      </c>
      <c r="K106" s="232" t="str">
        <f>'3.- Metas S.Vulnerabilidad'!M843</f>
        <v/>
      </c>
    </row>
    <row r="107" spans="1:11" ht="18" customHeight="1">
      <c r="A107" s="796"/>
      <c r="B107" s="191" t="s">
        <v>529</v>
      </c>
      <c r="C107" s="232" t="str">
        <f>'3.- Metas S.Vulnerabilidad'!E844</f>
        <v/>
      </c>
      <c r="D107" s="232" t="str">
        <f>'3.- Metas S.Vulnerabilidad'!F844</f>
        <v/>
      </c>
      <c r="E107" s="232" t="str">
        <f>'3.- Metas S.Vulnerabilidad'!G844</f>
        <v/>
      </c>
      <c r="F107" s="232" t="str">
        <f>'3.- Metas S.Vulnerabilidad'!H844</f>
        <v/>
      </c>
      <c r="G107" s="232" t="str">
        <f>'3.- Metas S.Vulnerabilidad'!I844</f>
        <v/>
      </c>
      <c r="H107" s="232" t="str">
        <f>'3.- Metas S.Vulnerabilidad'!J844</f>
        <v/>
      </c>
      <c r="I107" s="232" t="str">
        <f>'3.- Metas S.Vulnerabilidad'!K844</f>
        <v/>
      </c>
      <c r="J107" s="232" t="str">
        <f>'3.- Metas S.Vulnerabilidad'!L844</f>
        <v/>
      </c>
      <c r="K107" s="232" t="str">
        <f>'3.- Metas S.Vulnerabilidad'!M844</f>
        <v/>
      </c>
    </row>
    <row r="108" spans="1:11" ht="18" customHeight="1">
      <c r="A108" s="796"/>
      <c r="B108" s="190" t="s">
        <v>738</v>
      </c>
      <c r="C108" s="232" t="str">
        <f>'3.- Metas S.Vulnerabilidad'!E845</f>
        <v/>
      </c>
      <c r="D108" s="232" t="str">
        <f>'3.- Metas S.Vulnerabilidad'!F845</f>
        <v/>
      </c>
      <c r="E108" s="232" t="str">
        <f>'3.- Metas S.Vulnerabilidad'!G845</f>
        <v/>
      </c>
      <c r="F108" s="232" t="str">
        <f>'3.- Metas S.Vulnerabilidad'!H845</f>
        <v/>
      </c>
      <c r="G108" s="232" t="str">
        <f>'3.- Metas S.Vulnerabilidad'!I845</f>
        <v/>
      </c>
      <c r="H108" s="232" t="str">
        <f>'3.- Metas S.Vulnerabilidad'!J845</f>
        <v/>
      </c>
      <c r="I108" s="232" t="str">
        <f>'3.- Metas S.Vulnerabilidad'!K845</f>
        <v/>
      </c>
      <c r="J108" s="232" t="str">
        <f>'3.- Metas S.Vulnerabilidad'!L845</f>
        <v/>
      </c>
      <c r="K108" s="232" t="str">
        <f>'3.- Metas S.Vulnerabilidad'!M845</f>
        <v/>
      </c>
    </row>
    <row r="109" spans="1:11" ht="18" customHeight="1">
      <c r="A109" s="797"/>
      <c r="B109" s="191" t="s">
        <v>556</v>
      </c>
      <c r="C109" s="232" t="str">
        <f>'3.- Metas S.Vulnerabilidad'!E846</f>
        <v/>
      </c>
      <c r="D109" s="232" t="str">
        <f>'3.- Metas S.Vulnerabilidad'!F846</f>
        <v/>
      </c>
      <c r="E109" s="232" t="str">
        <f>'3.- Metas S.Vulnerabilidad'!G846</f>
        <v/>
      </c>
      <c r="F109" s="232" t="str">
        <f>'3.- Metas S.Vulnerabilidad'!H846</f>
        <v/>
      </c>
      <c r="G109" s="232" t="str">
        <f>'3.- Metas S.Vulnerabilidad'!I846</f>
        <v/>
      </c>
      <c r="H109" s="232" t="str">
        <f>'3.- Metas S.Vulnerabilidad'!J846</f>
        <v/>
      </c>
      <c r="I109" s="232" t="str">
        <f>'3.- Metas S.Vulnerabilidad'!K846</f>
        <v/>
      </c>
      <c r="J109" s="232" t="str">
        <f>'3.- Metas S.Vulnerabilidad'!L846</f>
        <v/>
      </c>
      <c r="K109" s="232" t="str">
        <f>'3.- Metas S.Vulnerabilidad'!M846</f>
        <v/>
      </c>
    </row>
    <row r="110" spans="1:11" ht="18" customHeight="1">
      <c r="A110" s="798" t="s">
        <v>4</v>
      </c>
      <c r="B110" s="190" t="s">
        <v>542</v>
      </c>
      <c r="C110" s="232" t="str">
        <f>'3.- Metas S.Vulnerabilidad'!E847</f>
        <v/>
      </c>
      <c r="D110" s="232" t="str">
        <f>'3.- Metas S.Vulnerabilidad'!F847</f>
        <v/>
      </c>
      <c r="E110" s="232" t="str">
        <f>'3.- Metas S.Vulnerabilidad'!G847</f>
        <v/>
      </c>
      <c r="F110" s="232" t="str">
        <f>'3.- Metas S.Vulnerabilidad'!H847</f>
        <v/>
      </c>
      <c r="G110" s="232" t="str">
        <f>'3.- Metas S.Vulnerabilidad'!I847</f>
        <v/>
      </c>
      <c r="H110" s="232" t="str">
        <f>'3.- Metas S.Vulnerabilidad'!J847</f>
        <v/>
      </c>
      <c r="I110" s="232" t="str">
        <f>'3.- Metas S.Vulnerabilidad'!K847</f>
        <v/>
      </c>
      <c r="J110" s="232" t="str">
        <f>'3.- Metas S.Vulnerabilidad'!L847</f>
        <v/>
      </c>
      <c r="K110" s="232" t="str">
        <f>'3.- Metas S.Vulnerabilidad'!M847</f>
        <v/>
      </c>
    </row>
    <row r="111" spans="1:11" ht="28.5">
      <c r="A111" s="799"/>
      <c r="B111" s="191" t="s">
        <v>527</v>
      </c>
      <c r="C111" s="232" t="str">
        <f>'3.- Metas S.Vulnerabilidad'!E848</f>
        <v/>
      </c>
      <c r="D111" s="232" t="str">
        <f>'3.- Metas S.Vulnerabilidad'!F848</f>
        <v/>
      </c>
      <c r="E111" s="232" t="str">
        <f>'3.- Metas S.Vulnerabilidad'!G848</f>
        <v/>
      </c>
      <c r="F111" s="232" t="str">
        <f>'3.- Metas S.Vulnerabilidad'!H848</f>
        <v/>
      </c>
      <c r="G111" s="232" t="str">
        <f>'3.- Metas S.Vulnerabilidad'!I848</f>
        <v/>
      </c>
      <c r="H111" s="232" t="str">
        <f>'3.- Metas S.Vulnerabilidad'!J848</f>
        <v/>
      </c>
      <c r="I111" s="232" t="str">
        <f>'3.- Metas S.Vulnerabilidad'!K848</f>
        <v/>
      </c>
      <c r="J111" s="232" t="str">
        <f>'3.- Metas S.Vulnerabilidad'!L848</f>
        <v/>
      </c>
      <c r="K111" s="232" t="str">
        <f>'3.- Metas S.Vulnerabilidad'!M848</f>
        <v/>
      </c>
    </row>
    <row r="112" spans="1:11" ht="18" customHeight="1">
      <c r="A112" s="799"/>
      <c r="B112" s="191" t="s">
        <v>528</v>
      </c>
      <c r="C112" s="232">
        <f>'3.- Metas S.Vulnerabilidad'!E849</f>
        <v>1</v>
      </c>
      <c r="D112" s="232">
        <f>'3.- Metas S.Vulnerabilidad'!F849</f>
        <v>1</v>
      </c>
      <c r="E112" s="232" t="str">
        <f>'3.- Metas S.Vulnerabilidad'!G849</f>
        <v/>
      </c>
      <c r="F112" s="232" t="str">
        <f>'3.- Metas S.Vulnerabilidad'!H849</f>
        <v/>
      </c>
      <c r="G112" s="232" t="str">
        <f>'3.- Metas S.Vulnerabilidad'!I849</f>
        <v/>
      </c>
      <c r="H112" s="232">
        <f>'3.- Metas S.Vulnerabilidad'!J849</f>
        <v>1</v>
      </c>
      <c r="I112" s="232" t="str">
        <f>'3.- Metas S.Vulnerabilidad'!K849</f>
        <v/>
      </c>
      <c r="J112" s="232" t="str">
        <f>'3.- Metas S.Vulnerabilidad'!L849</f>
        <v/>
      </c>
      <c r="K112" s="232" t="str">
        <f>'3.- Metas S.Vulnerabilidad'!M849</f>
        <v/>
      </c>
    </row>
    <row r="113" spans="1:11" ht="18" customHeight="1">
      <c r="A113" s="799"/>
      <c r="B113" s="191" t="s">
        <v>529</v>
      </c>
      <c r="C113" s="232" t="str">
        <f>'3.- Metas S.Vulnerabilidad'!E850</f>
        <v/>
      </c>
      <c r="D113" s="232" t="str">
        <f>'3.- Metas S.Vulnerabilidad'!F850</f>
        <v/>
      </c>
      <c r="E113" s="232" t="str">
        <f>'3.- Metas S.Vulnerabilidad'!G850</f>
        <v/>
      </c>
      <c r="F113" s="232" t="str">
        <f>'3.- Metas S.Vulnerabilidad'!H850</f>
        <v/>
      </c>
      <c r="G113" s="232" t="str">
        <f>'3.- Metas S.Vulnerabilidad'!I850</f>
        <v/>
      </c>
      <c r="H113" s="232" t="str">
        <f>'3.- Metas S.Vulnerabilidad'!J850</f>
        <v/>
      </c>
      <c r="I113" s="232" t="str">
        <f>'3.- Metas S.Vulnerabilidad'!K850</f>
        <v/>
      </c>
      <c r="J113" s="232" t="str">
        <f>'3.- Metas S.Vulnerabilidad'!L850</f>
        <v/>
      </c>
      <c r="K113" s="232" t="str">
        <f>'3.- Metas S.Vulnerabilidad'!M850</f>
        <v/>
      </c>
    </row>
    <row r="114" spans="1:11" ht="18" customHeight="1">
      <c r="A114" s="799"/>
      <c r="B114" s="190" t="s">
        <v>738</v>
      </c>
      <c r="C114" s="232" t="str">
        <f>'3.- Metas S.Vulnerabilidad'!E851</f>
        <v/>
      </c>
      <c r="D114" s="232" t="str">
        <f>'3.- Metas S.Vulnerabilidad'!F851</f>
        <v/>
      </c>
      <c r="E114" s="232" t="str">
        <f>'3.- Metas S.Vulnerabilidad'!G851</f>
        <v/>
      </c>
      <c r="F114" s="232" t="str">
        <f>'3.- Metas S.Vulnerabilidad'!H851</f>
        <v/>
      </c>
      <c r="G114" s="232" t="str">
        <f>'3.- Metas S.Vulnerabilidad'!I851</f>
        <v/>
      </c>
      <c r="H114" s="232" t="str">
        <f>'3.- Metas S.Vulnerabilidad'!J851</f>
        <v/>
      </c>
      <c r="I114" s="232" t="str">
        <f>'3.- Metas S.Vulnerabilidad'!K851</f>
        <v/>
      </c>
      <c r="J114" s="232" t="str">
        <f>'3.- Metas S.Vulnerabilidad'!L851</f>
        <v/>
      </c>
      <c r="K114" s="232" t="str">
        <f>'3.- Metas S.Vulnerabilidad'!M851</f>
        <v/>
      </c>
    </row>
    <row r="115" spans="1:11" ht="18" customHeight="1">
      <c r="A115" s="800"/>
      <c r="B115" s="191" t="s">
        <v>556</v>
      </c>
      <c r="C115" s="232" t="str">
        <f>'3.- Metas S.Vulnerabilidad'!E852</f>
        <v/>
      </c>
      <c r="D115" s="232" t="str">
        <f>'3.- Metas S.Vulnerabilidad'!F852</f>
        <v/>
      </c>
      <c r="E115" s="232" t="str">
        <f>'3.- Metas S.Vulnerabilidad'!G852</f>
        <v/>
      </c>
      <c r="F115" s="232" t="str">
        <f>'3.- Metas S.Vulnerabilidad'!H852</f>
        <v/>
      </c>
      <c r="G115" s="232" t="str">
        <f>'3.- Metas S.Vulnerabilidad'!I852</f>
        <v/>
      </c>
      <c r="H115" s="232" t="str">
        <f>'3.- Metas S.Vulnerabilidad'!J852</f>
        <v/>
      </c>
      <c r="I115" s="232" t="str">
        <f>'3.- Metas S.Vulnerabilidad'!K852</f>
        <v/>
      </c>
      <c r="J115" s="232" t="str">
        <f>'3.- Metas S.Vulnerabilidad'!L852</f>
        <v/>
      </c>
      <c r="K115" s="232" t="str">
        <f>'3.- Metas S.Vulnerabilidad'!M852</f>
        <v/>
      </c>
    </row>
    <row r="116" spans="1:11" ht="18" customHeight="1">
      <c r="A116" s="795" t="s">
        <v>5</v>
      </c>
      <c r="B116" s="190" t="s">
        <v>542</v>
      </c>
      <c r="C116" s="232" t="str">
        <f>'3.- Metas S.Vulnerabilidad'!E853</f>
        <v/>
      </c>
      <c r="D116" s="232" t="str">
        <f>'3.- Metas S.Vulnerabilidad'!F853</f>
        <v/>
      </c>
      <c r="E116" s="232" t="str">
        <f>'3.- Metas S.Vulnerabilidad'!G853</f>
        <v/>
      </c>
      <c r="F116" s="232" t="str">
        <f>'3.- Metas S.Vulnerabilidad'!H853</f>
        <v/>
      </c>
      <c r="G116" s="232" t="str">
        <f>'3.- Metas S.Vulnerabilidad'!I853</f>
        <v/>
      </c>
      <c r="H116" s="232" t="str">
        <f>'3.- Metas S.Vulnerabilidad'!J853</f>
        <v/>
      </c>
      <c r="I116" s="232" t="str">
        <f>'3.- Metas S.Vulnerabilidad'!K853</f>
        <v/>
      </c>
      <c r="J116" s="232" t="str">
        <f>'3.- Metas S.Vulnerabilidad'!L853</f>
        <v/>
      </c>
      <c r="K116" s="232" t="str">
        <f>'3.- Metas S.Vulnerabilidad'!M853</f>
        <v/>
      </c>
    </row>
    <row r="117" spans="1:11" ht="28.5">
      <c r="A117" s="796"/>
      <c r="B117" s="191" t="s">
        <v>527</v>
      </c>
      <c r="C117" s="232">
        <f>'3.- Metas S.Vulnerabilidad'!E854</f>
        <v>6</v>
      </c>
      <c r="D117" s="232">
        <f>'3.- Metas S.Vulnerabilidad'!F854</f>
        <v>6</v>
      </c>
      <c r="E117" s="232" t="str">
        <f>'3.- Metas S.Vulnerabilidad'!G854</f>
        <v/>
      </c>
      <c r="F117" s="232" t="str">
        <f>'3.- Metas S.Vulnerabilidad'!H854</f>
        <v/>
      </c>
      <c r="G117" s="232" t="str">
        <f>'3.- Metas S.Vulnerabilidad'!I854</f>
        <v/>
      </c>
      <c r="H117" s="232">
        <f>'3.- Metas S.Vulnerabilidad'!J854</f>
        <v>1</v>
      </c>
      <c r="I117" s="232" t="str">
        <f>'3.- Metas S.Vulnerabilidad'!K854</f>
        <v/>
      </c>
      <c r="J117" s="232" t="str">
        <f>'3.- Metas S.Vulnerabilidad'!L854</f>
        <v/>
      </c>
      <c r="K117" s="232" t="str">
        <f>'3.- Metas S.Vulnerabilidad'!M854</f>
        <v/>
      </c>
    </row>
    <row r="118" spans="1:11" ht="18" customHeight="1">
      <c r="A118" s="796"/>
      <c r="B118" s="191" t="s">
        <v>528</v>
      </c>
      <c r="C118" s="232">
        <f>'3.- Metas S.Vulnerabilidad'!E855</f>
        <v>4</v>
      </c>
      <c r="D118" s="232">
        <f>'3.- Metas S.Vulnerabilidad'!F855</f>
        <v>4</v>
      </c>
      <c r="E118" s="232" t="str">
        <f>'3.- Metas S.Vulnerabilidad'!G855</f>
        <v/>
      </c>
      <c r="F118" s="232" t="str">
        <f>'3.- Metas S.Vulnerabilidad'!H855</f>
        <v/>
      </c>
      <c r="G118" s="232" t="str">
        <f>'3.- Metas S.Vulnerabilidad'!I855</f>
        <v/>
      </c>
      <c r="H118" s="232">
        <f>'3.- Metas S.Vulnerabilidad'!J855</f>
        <v>1</v>
      </c>
      <c r="I118" s="232" t="str">
        <f>'3.- Metas S.Vulnerabilidad'!K855</f>
        <v/>
      </c>
      <c r="J118" s="232" t="str">
        <f>'3.- Metas S.Vulnerabilidad'!L855</f>
        <v/>
      </c>
      <c r="K118" s="232" t="str">
        <f>'3.- Metas S.Vulnerabilidad'!M855</f>
        <v/>
      </c>
    </row>
    <row r="119" spans="1:11" ht="18" customHeight="1">
      <c r="A119" s="796"/>
      <c r="B119" s="191" t="s">
        <v>529</v>
      </c>
      <c r="C119" s="232" t="str">
        <f>'3.- Metas S.Vulnerabilidad'!E856</f>
        <v/>
      </c>
      <c r="D119" s="232" t="str">
        <f>'3.- Metas S.Vulnerabilidad'!F856</f>
        <v/>
      </c>
      <c r="E119" s="232" t="str">
        <f>'3.- Metas S.Vulnerabilidad'!G856</f>
        <v/>
      </c>
      <c r="F119" s="232" t="str">
        <f>'3.- Metas S.Vulnerabilidad'!H856</f>
        <v/>
      </c>
      <c r="G119" s="232" t="str">
        <f>'3.- Metas S.Vulnerabilidad'!I856</f>
        <v/>
      </c>
      <c r="H119" s="232" t="str">
        <f>'3.- Metas S.Vulnerabilidad'!J856</f>
        <v/>
      </c>
      <c r="I119" s="232" t="str">
        <f>'3.- Metas S.Vulnerabilidad'!K856</f>
        <v/>
      </c>
      <c r="J119" s="232" t="str">
        <f>'3.- Metas S.Vulnerabilidad'!L856</f>
        <v/>
      </c>
      <c r="K119" s="232" t="str">
        <f>'3.- Metas S.Vulnerabilidad'!M856</f>
        <v/>
      </c>
    </row>
    <row r="120" spans="1:11" ht="18" customHeight="1">
      <c r="A120" s="796"/>
      <c r="B120" s="190" t="s">
        <v>738</v>
      </c>
      <c r="C120" s="232" t="str">
        <f>'3.- Metas S.Vulnerabilidad'!E857</f>
        <v/>
      </c>
      <c r="D120" s="232" t="str">
        <f>'3.- Metas S.Vulnerabilidad'!F857</f>
        <v/>
      </c>
      <c r="E120" s="232" t="str">
        <f>'3.- Metas S.Vulnerabilidad'!G857</f>
        <v/>
      </c>
      <c r="F120" s="232" t="str">
        <f>'3.- Metas S.Vulnerabilidad'!H857</f>
        <v/>
      </c>
      <c r="G120" s="232" t="str">
        <f>'3.- Metas S.Vulnerabilidad'!I857</f>
        <v/>
      </c>
      <c r="H120" s="232" t="str">
        <f>'3.- Metas S.Vulnerabilidad'!J857</f>
        <v/>
      </c>
      <c r="I120" s="232" t="str">
        <f>'3.- Metas S.Vulnerabilidad'!K857</f>
        <v/>
      </c>
      <c r="J120" s="232" t="str">
        <f>'3.- Metas S.Vulnerabilidad'!L857</f>
        <v/>
      </c>
      <c r="K120" s="232" t="str">
        <f>'3.- Metas S.Vulnerabilidad'!M857</f>
        <v/>
      </c>
    </row>
    <row r="121" spans="1:11" ht="18" customHeight="1">
      <c r="A121" s="796"/>
      <c r="B121" s="191" t="s">
        <v>556</v>
      </c>
      <c r="C121" s="232" t="str">
        <f>'3.- Metas S.Vulnerabilidad'!E858</f>
        <v/>
      </c>
      <c r="D121" s="232" t="str">
        <f>'3.- Metas S.Vulnerabilidad'!F858</f>
        <v/>
      </c>
      <c r="E121" s="232" t="str">
        <f>'3.- Metas S.Vulnerabilidad'!G858</f>
        <v/>
      </c>
      <c r="F121" s="232" t="str">
        <f>'3.- Metas S.Vulnerabilidad'!H858</f>
        <v/>
      </c>
      <c r="G121" s="232" t="str">
        <f>'3.- Metas S.Vulnerabilidad'!I858</f>
        <v/>
      </c>
      <c r="H121" s="232" t="str">
        <f>'3.- Metas S.Vulnerabilidad'!J858</f>
        <v/>
      </c>
      <c r="I121" s="232" t="str">
        <f>'3.- Metas S.Vulnerabilidad'!K858</f>
        <v/>
      </c>
      <c r="J121" s="232" t="str">
        <f>'3.- Metas S.Vulnerabilidad'!L858</f>
        <v/>
      </c>
      <c r="K121" s="232" t="str">
        <f>'3.- Metas S.Vulnerabilidad'!M858</f>
        <v/>
      </c>
    </row>
    <row r="122" spans="1:11" ht="18" customHeight="1">
      <c r="A122" s="797"/>
      <c r="B122" s="190" t="s">
        <v>616</v>
      </c>
      <c r="C122" s="232">
        <f>'3.- Metas S.Vulnerabilidad'!E859</f>
        <v>15</v>
      </c>
      <c r="D122" s="232">
        <f>'3.- Metas S.Vulnerabilidad'!F859</f>
        <v>15</v>
      </c>
      <c r="E122" s="232" t="str">
        <f>'3.- Metas S.Vulnerabilidad'!G859</f>
        <v/>
      </c>
      <c r="F122" s="232" t="str">
        <f>'3.- Metas S.Vulnerabilidad'!H859</f>
        <v/>
      </c>
      <c r="G122" s="232" t="str">
        <f>'3.- Metas S.Vulnerabilidad'!I859</f>
        <v/>
      </c>
      <c r="H122" s="232">
        <f>'3.- Metas S.Vulnerabilidad'!J859</f>
        <v>1</v>
      </c>
      <c r="I122" s="232" t="str">
        <f>'3.- Metas S.Vulnerabilidad'!K859</f>
        <v/>
      </c>
      <c r="J122" s="232" t="str">
        <f>'3.- Metas S.Vulnerabilidad'!L859</f>
        <v/>
      </c>
      <c r="K122" s="232" t="str">
        <f>'3.- Metas S.Vulnerabilidad'!M859</f>
        <v/>
      </c>
    </row>
    <row r="123" spans="1:11" ht="18" customHeight="1">
      <c r="A123" s="798" t="s">
        <v>6</v>
      </c>
      <c r="B123" s="190" t="s">
        <v>542</v>
      </c>
      <c r="C123" s="232" t="str">
        <f>'3.- Metas S.Vulnerabilidad'!E860</f>
        <v/>
      </c>
      <c r="D123" s="232" t="str">
        <f>'3.- Metas S.Vulnerabilidad'!F860</f>
        <v/>
      </c>
      <c r="E123" s="232" t="str">
        <f>'3.- Metas S.Vulnerabilidad'!G860</f>
        <v/>
      </c>
      <c r="F123" s="232" t="str">
        <f>'3.- Metas S.Vulnerabilidad'!H860</f>
        <v/>
      </c>
      <c r="G123" s="232" t="str">
        <f>'3.- Metas S.Vulnerabilidad'!I860</f>
        <v/>
      </c>
      <c r="H123" s="232" t="str">
        <f>'3.- Metas S.Vulnerabilidad'!J860</f>
        <v/>
      </c>
      <c r="I123" s="232" t="str">
        <f>'3.- Metas S.Vulnerabilidad'!K860</f>
        <v/>
      </c>
      <c r="J123" s="232" t="str">
        <f>'3.- Metas S.Vulnerabilidad'!L860</f>
        <v/>
      </c>
      <c r="K123" s="232" t="str">
        <f>'3.- Metas S.Vulnerabilidad'!M860</f>
        <v/>
      </c>
    </row>
    <row r="124" spans="1:11" ht="28.5">
      <c r="A124" s="799"/>
      <c r="B124" s="191" t="s">
        <v>527</v>
      </c>
      <c r="C124" s="232">
        <f>'3.- Metas S.Vulnerabilidad'!E861</f>
        <v>4</v>
      </c>
      <c r="D124" s="232">
        <f>'3.- Metas S.Vulnerabilidad'!F861</f>
        <v>4</v>
      </c>
      <c r="E124" s="232" t="str">
        <f>'3.- Metas S.Vulnerabilidad'!G861</f>
        <v/>
      </c>
      <c r="F124" s="232" t="str">
        <f>'3.- Metas S.Vulnerabilidad'!H861</f>
        <v/>
      </c>
      <c r="G124" s="232" t="str">
        <f>'3.- Metas S.Vulnerabilidad'!I861</f>
        <v/>
      </c>
      <c r="H124" s="232">
        <f>'3.- Metas S.Vulnerabilidad'!J861</f>
        <v>1</v>
      </c>
      <c r="I124" s="232" t="str">
        <f>'3.- Metas S.Vulnerabilidad'!K861</f>
        <v/>
      </c>
      <c r="J124" s="232" t="str">
        <f>'3.- Metas S.Vulnerabilidad'!L861</f>
        <v/>
      </c>
      <c r="K124" s="232" t="str">
        <f>'3.- Metas S.Vulnerabilidad'!M861</f>
        <v/>
      </c>
    </row>
    <row r="125" spans="1:11" ht="18" customHeight="1">
      <c r="A125" s="799"/>
      <c r="B125" s="191" t="s">
        <v>528</v>
      </c>
      <c r="C125" s="232">
        <f>'3.- Metas S.Vulnerabilidad'!E862</f>
        <v>4</v>
      </c>
      <c r="D125" s="232">
        <f>'3.- Metas S.Vulnerabilidad'!F862</f>
        <v>4</v>
      </c>
      <c r="E125" s="232" t="str">
        <f>'3.- Metas S.Vulnerabilidad'!G862</f>
        <v/>
      </c>
      <c r="F125" s="232" t="str">
        <f>'3.- Metas S.Vulnerabilidad'!H862</f>
        <v/>
      </c>
      <c r="G125" s="232" t="str">
        <f>'3.- Metas S.Vulnerabilidad'!I862</f>
        <v/>
      </c>
      <c r="H125" s="232">
        <f>'3.- Metas S.Vulnerabilidad'!J862</f>
        <v>1</v>
      </c>
      <c r="I125" s="232" t="str">
        <f>'3.- Metas S.Vulnerabilidad'!K862</f>
        <v/>
      </c>
      <c r="J125" s="232" t="str">
        <f>'3.- Metas S.Vulnerabilidad'!L862</f>
        <v/>
      </c>
      <c r="K125" s="232" t="str">
        <f>'3.- Metas S.Vulnerabilidad'!M862</f>
        <v/>
      </c>
    </row>
    <row r="126" spans="1:11" ht="18" customHeight="1">
      <c r="A126" s="799"/>
      <c r="B126" s="191" t="s">
        <v>529</v>
      </c>
      <c r="C126" s="232">
        <f>'3.- Metas S.Vulnerabilidad'!E863</f>
        <v>4</v>
      </c>
      <c r="D126" s="232">
        <f>'3.- Metas S.Vulnerabilidad'!F863</f>
        <v>4</v>
      </c>
      <c r="E126" s="232" t="str">
        <f>'3.- Metas S.Vulnerabilidad'!G863</f>
        <v/>
      </c>
      <c r="F126" s="232" t="str">
        <f>'3.- Metas S.Vulnerabilidad'!H863</f>
        <v/>
      </c>
      <c r="G126" s="232" t="str">
        <f>'3.- Metas S.Vulnerabilidad'!I863</f>
        <v/>
      </c>
      <c r="H126" s="232">
        <f>'3.- Metas S.Vulnerabilidad'!J863</f>
        <v>1</v>
      </c>
      <c r="I126" s="232" t="str">
        <f>'3.- Metas S.Vulnerabilidad'!K863</f>
        <v/>
      </c>
      <c r="J126" s="232" t="str">
        <f>'3.- Metas S.Vulnerabilidad'!L863</f>
        <v/>
      </c>
      <c r="K126" s="232" t="str">
        <f>'3.- Metas S.Vulnerabilidad'!M863</f>
        <v/>
      </c>
    </row>
    <row r="127" spans="1:11" ht="18" customHeight="1">
      <c r="A127" s="799"/>
      <c r="B127" s="190" t="s">
        <v>738</v>
      </c>
      <c r="C127" s="232" t="str">
        <f>'3.- Metas S.Vulnerabilidad'!E864</f>
        <v/>
      </c>
      <c r="D127" s="232" t="str">
        <f>'3.- Metas S.Vulnerabilidad'!F864</f>
        <v/>
      </c>
      <c r="E127" s="232" t="str">
        <f>'3.- Metas S.Vulnerabilidad'!G864</f>
        <v/>
      </c>
      <c r="F127" s="232" t="str">
        <f>'3.- Metas S.Vulnerabilidad'!H864</f>
        <v/>
      </c>
      <c r="G127" s="232" t="str">
        <f>'3.- Metas S.Vulnerabilidad'!I864</f>
        <v/>
      </c>
      <c r="H127" s="232" t="str">
        <f>'3.- Metas S.Vulnerabilidad'!J864</f>
        <v/>
      </c>
      <c r="I127" s="232" t="str">
        <f>'3.- Metas S.Vulnerabilidad'!K864</f>
        <v/>
      </c>
      <c r="J127" s="232" t="str">
        <f>'3.- Metas S.Vulnerabilidad'!L864</f>
        <v/>
      </c>
      <c r="K127" s="232" t="str">
        <f>'3.- Metas S.Vulnerabilidad'!M864</f>
        <v/>
      </c>
    </row>
    <row r="128" spans="1:11" ht="18" customHeight="1">
      <c r="A128" s="800"/>
      <c r="B128" s="191" t="s">
        <v>556</v>
      </c>
      <c r="C128" s="232" t="str">
        <f>'3.- Metas S.Vulnerabilidad'!E865</f>
        <v/>
      </c>
      <c r="D128" s="232" t="str">
        <f>'3.- Metas S.Vulnerabilidad'!F865</f>
        <v/>
      </c>
      <c r="E128" s="232" t="str">
        <f>'3.- Metas S.Vulnerabilidad'!G865</f>
        <v/>
      </c>
      <c r="F128" s="232" t="str">
        <f>'3.- Metas S.Vulnerabilidad'!H865</f>
        <v/>
      </c>
      <c r="G128" s="232" t="str">
        <f>'3.- Metas S.Vulnerabilidad'!I865</f>
        <v/>
      </c>
      <c r="H128" s="232" t="str">
        <f>'3.- Metas S.Vulnerabilidad'!J865</f>
        <v/>
      </c>
      <c r="I128" s="232" t="str">
        <f>'3.- Metas S.Vulnerabilidad'!K865</f>
        <v/>
      </c>
      <c r="J128" s="232" t="str">
        <f>'3.- Metas S.Vulnerabilidad'!L865</f>
        <v/>
      </c>
      <c r="K128" s="232" t="str">
        <f>'3.- Metas S.Vulnerabilidad'!M865</f>
        <v/>
      </c>
    </row>
    <row r="129" spans="1:11" ht="18">
      <c r="A129" s="243"/>
      <c r="B129" s="240"/>
      <c r="C129" s="241"/>
      <c r="D129" s="242"/>
      <c r="E129" s="242"/>
      <c r="F129" s="242"/>
      <c r="G129" s="242"/>
      <c r="H129" s="131"/>
      <c r="I129" s="131"/>
      <c r="J129" s="131"/>
      <c r="K129" s="131"/>
    </row>
    <row r="130" spans="1:11" ht="18">
      <c r="A130" s="243"/>
      <c r="B130" s="240"/>
      <c r="C130" s="241"/>
      <c r="D130" s="242"/>
      <c r="E130" s="242"/>
      <c r="F130" s="242"/>
      <c r="G130" s="242"/>
      <c r="H130" s="131"/>
      <c r="I130" s="131"/>
      <c r="J130" s="131"/>
      <c r="K130" s="131"/>
    </row>
    <row r="131" spans="1:11" ht="18">
      <c r="A131" s="243"/>
      <c r="B131" s="240"/>
      <c r="C131" s="241"/>
      <c r="D131" s="242"/>
      <c r="E131" s="242"/>
      <c r="F131" s="242"/>
      <c r="G131" s="242"/>
      <c r="H131" s="131"/>
      <c r="I131" s="131"/>
      <c r="J131" s="131"/>
      <c r="K131" s="131"/>
    </row>
    <row r="132" spans="1:11" ht="18">
      <c r="A132" s="243"/>
      <c r="B132" s="240"/>
      <c r="C132" s="241"/>
      <c r="D132" s="242"/>
      <c r="E132" s="242"/>
      <c r="F132" s="242"/>
      <c r="G132" s="242"/>
      <c r="H132" s="131"/>
      <c r="I132" s="131"/>
      <c r="J132" s="131"/>
      <c r="K132" s="131"/>
    </row>
    <row r="157" spans="1:12" ht="15.75">
      <c r="A157" s="801" t="s">
        <v>586</v>
      </c>
      <c r="B157" s="801"/>
      <c r="C157" s="801"/>
      <c r="D157" s="801"/>
      <c r="E157" s="801"/>
      <c r="F157" s="801"/>
      <c r="G157" s="801"/>
      <c r="H157" s="251"/>
      <c r="I157" s="246"/>
      <c r="J157" s="244"/>
      <c r="K157" s="244"/>
      <c r="L157" s="245"/>
    </row>
    <row r="158" spans="1:12" ht="18" customHeight="1">
      <c r="A158" s="577" t="s">
        <v>0</v>
      </c>
      <c r="B158" s="577" t="s">
        <v>145</v>
      </c>
      <c r="C158" s="577" t="s">
        <v>146</v>
      </c>
      <c r="D158" s="577"/>
      <c r="E158" s="577"/>
      <c r="F158" s="653" t="s">
        <v>17</v>
      </c>
      <c r="G158" s="653"/>
      <c r="H158" s="119"/>
      <c r="I158" s="245"/>
      <c r="J158" s="245"/>
      <c r="K158" s="245"/>
      <c r="L158" s="245"/>
    </row>
    <row r="159" spans="1:12" ht="15">
      <c r="A159" s="577"/>
      <c r="B159" s="577"/>
      <c r="C159" s="577"/>
      <c r="D159" s="577"/>
      <c r="E159" s="577"/>
      <c r="F159" s="653"/>
      <c r="G159" s="653"/>
      <c r="H159" s="119"/>
      <c r="I159" s="245"/>
      <c r="J159" s="245"/>
      <c r="K159" s="245"/>
      <c r="L159" s="245"/>
    </row>
    <row r="160" spans="1:12">
      <c r="A160" s="199" t="s">
        <v>3</v>
      </c>
      <c r="B160" s="247">
        <f>'4.- MEVyT Acreditación'!B15</f>
        <v>23</v>
      </c>
      <c r="C160" s="806">
        <f>'4.- MEVyT Acreditación'!C15</f>
        <v>23</v>
      </c>
      <c r="D160" s="806"/>
      <c r="E160" s="806"/>
      <c r="F160" s="802">
        <f>IFERROR(C160/B160,"")</f>
        <v>1</v>
      </c>
      <c r="G160" s="803"/>
      <c r="H160" s="249"/>
    </row>
    <row r="161" spans="1:8">
      <c r="A161" s="247" t="s">
        <v>4</v>
      </c>
      <c r="B161" s="247">
        <f>'4.- MEVyT Acreditación'!B16</f>
        <v>276</v>
      </c>
      <c r="C161" s="806">
        <f>'4.- MEVyT Acreditación'!C16</f>
        <v>240</v>
      </c>
      <c r="D161" s="806"/>
      <c r="E161" s="806"/>
      <c r="F161" s="802">
        <f>IFERROR(C161/B161,"")</f>
        <v>0.86956521739130432</v>
      </c>
      <c r="G161" s="803"/>
      <c r="H161" s="250"/>
    </row>
    <row r="162" spans="1:8">
      <c r="A162" s="248" t="s">
        <v>5</v>
      </c>
      <c r="B162" s="247">
        <f>'4.- MEVyT Acreditación'!B17</f>
        <v>516</v>
      </c>
      <c r="C162" s="806">
        <f>'4.- MEVyT Acreditación'!C17</f>
        <v>434</v>
      </c>
      <c r="D162" s="806"/>
      <c r="E162" s="806"/>
      <c r="F162" s="802">
        <f>IFERROR(C162/B162,"")</f>
        <v>0.84108527131782951</v>
      </c>
      <c r="G162" s="803"/>
      <c r="H162" s="250"/>
    </row>
    <row r="163" spans="1:8">
      <c r="A163" s="248" t="s">
        <v>6</v>
      </c>
      <c r="B163" s="247">
        <f>'4.- MEVyT Acreditación'!B18</f>
        <v>1391</v>
      </c>
      <c r="C163" s="806">
        <f>'4.- MEVyT Acreditación'!C18</f>
        <v>935</v>
      </c>
      <c r="D163" s="806"/>
      <c r="E163" s="806"/>
      <c r="F163" s="802">
        <f>IFERROR(C163/B163,"")</f>
        <v>0.67217828900071885</v>
      </c>
      <c r="G163" s="803"/>
      <c r="H163" s="250"/>
    </row>
    <row r="164" spans="1:8" ht="15">
      <c r="A164" s="53" t="s">
        <v>7</v>
      </c>
      <c r="B164" s="53">
        <f>SUM(B160:B163)</f>
        <v>2206</v>
      </c>
      <c r="C164" s="646">
        <f>SUM(C160:E163)</f>
        <v>1632</v>
      </c>
      <c r="D164" s="647"/>
      <c r="E164" s="648"/>
      <c r="F164" s="804">
        <f>IFERROR(C164/B164,"")</f>
        <v>0.73980054397098827</v>
      </c>
      <c r="G164" s="805"/>
      <c r="H164" s="250"/>
    </row>
    <row r="165" spans="1:8">
      <c r="A165" s="57"/>
      <c r="B165" s="56"/>
      <c r="C165" s="56"/>
      <c r="D165" s="56"/>
      <c r="H165" s="245"/>
    </row>
    <row r="166" spans="1:8">
      <c r="A166" s="57"/>
      <c r="B166" s="56"/>
      <c r="C166" s="56"/>
      <c r="D166" s="56"/>
      <c r="H166" s="245"/>
    </row>
    <row r="167" spans="1:8">
      <c r="A167" s="57"/>
      <c r="B167" s="56"/>
      <c r="C167" s="56"/>
      <c r="D167" s="56"/>
      <c r="H167" s="245"/>
    </row>
    <row r="168" spans="1:8">
      <c r="A168" s="57"/>
      <c r="B168" s="56"/>
      <c r="C168" s="56"/>
      <c r="D168" s="56"/>
      <c r="H168" s="245"/>
    </row>
    <row r="169" spans="1:8">
      <c r="A169" s="577" t="s">
        <v>0</v>
      </c>
      <c r="B169" s="577" t="s">
        <v>147</v>
      </c>
      <c r="C169" s="577" t="s">
        <v>148</v>
      </c>
      <c r="D169" s="577"/>
      <c r="E169" s="577"/>
      <c r="F169" s="653" t="s">
        <v>17</v>
      </c>
      <c r="G169" s="653"/>
    </row>
    <row r="170" spans="1:8" ht="18" customHeight="1">
      <c r="A170" s="577"/>
      <c r="B170" s="577"/>
      <c r="C170" s="577"/>
      <c r="D170" s="577"/>
      <c r="E170" s="577"/>
      <c r="F170" s="653"/>
      <c r="G170" s="653"/>
    </row>
    <row r="171" spans="1:8">
      <c r="A171" s="247" t="s">
        <v>4</v>
      </c>
      <c r="B171" s="247">
        <f>'4.- MEVyT Acreditación'!B26</f>
        <v>265</v>
      </c>
      <c r="C171" s="806">
        <f>'4.- MEVyT Acreditación'!C26</f>
        <v>260</v>
      </c>
      <c r="D171" s="806"/>
      <c r="E171" s="806"/>
      <c r="F171" s="802">
        <f>IFERROR(C171/B171,"")</f>
        <v>0.98113207547169812</v>
      </c>
      <c r="G171" s="803"/>
    </row>
    <row r="172" spans="1:8">
      <c r="A172" s="248" t="s">
        <v>5</v>
      </c>
      <c r="B172" s="247">
        <f>'4.- MEVyT Acreditación'!B27</f>
        <v>530</v>
      </c>
      <c r="C172" s="806">
        <f>'4.- MEVyT Acreditación'!C27</f>
        <v>477</v>
      </c>
      <c r="D172" s="806"/>
      <c r="E172" s="806"/>
      <c r="F172" s="802">
        <f>IFERROR(C172/B172,"")</f>
        <v>0.9</v>
      </c>
      <c r="G172" s="803"/>
    </row>
    <row r="173" spans="1:8">
      <c r="A173" s="248" t="s">
        <v>6</v>
      </c>
      <c r="B173" s="247">
        <f>'4.- MEVyT Acreditación'!B28</f>
        <v>1465</v>
      </c>
      <c r="C173" s="806">
        <f>'4.- MEVyT Acreditación'!C28</f>
        <v>1132</v>
      </c>
      <c r="D173" s="806"/>
      <c r="E173" s="806"/>
      <c r="F173" s="802">
        <f>IFERROR(C173/B173,"")</f>
        <v>0.77269624573378837</v>
      </c>
      <c r="G173" s="803"/>
    </row>
    <row r="174" spans="1:8" ht="15">
      <c r="A174" s="53" t="s">
        <v>7</v>
      </c>
      <c r="B174" s="53">
        <f>IF(SUM(B171:B173)=0,"",SUM(B171:B173))</f>
        <v>2260</v>
      </c>
      <c r="C174" s="646">
        <f>SUM(C171:E173)</f>
        <v>1869</v>
      </c>
      <c r="D174" s="647"/>
      <c r="E174" s="648"/>
      <c r="F174" s="804">
        <f>IFERROR(C174/B174,"")</f>
        <v>0.82699115044247784</v>
      </c>
      <c r="G174" s="805"/>
    </row>
    <row r="180" spans="1:10" ht="15.75">
      <c r="A180" s="801" t="s">
        <v>587</v>
      </c>
      <c r="B180" s="801"/>
      <c r="C180" s="801"/>
      <c r="D180" s="801"/>
      <c r="E180" s="801"/>
      <c r="F180" s="801"/>
      <c r="G180" s="801"/>
      <c r="H180" s="244"/>
      <c r="I180" s="244"/>
      <c r="J180" s="245"/>
    </row>
    <row r="181" spans="1:10" ht="15.75">
      <c r="A181" s="429"/>
      <c r="B181" s="429"/>
      <c r="C181" s="429"/>
      <c r="D181" s="429"/>
      <c r="E181" s="429"/>
      <c r="F181" s="429"/>
      <c r="G181" s="429"/>
      <c r="H181" s="244"/>
      <c r="I181" s="244"/>
      <c r="J181" s="245"/>
    </row>
    <row r="182" spans="1:10" ht="15.75">
      <c r="A182" s="808" t="s">
        <v>733</v>
      </c>
      <c r="B182" s="808"/>
      <c r="C182" s="808"/>
      <c r="D182" s="808"/>
      <c r="E182" s="808"/>
      <c r="F182" s="808"/>
      <c r="G182" s="808"/>
      <c r="H182" s="244"/>
      <c r="I182" s="244"/>
      <c r="J182" s="245"/>
    </row>
    <row r="183" spans="1:10" ht="90" customHeight="1">
      <c r="A183" s="381" t="s">
        <v>23</v>
      </c>
      <c r="B183" s="381" t="s">
        <v>24</v>
      </c>
      <c r="C183" s="381" t="s">
        <v>551</v>
      </c>
      <c r="D183" s="381" t="s">
        <v>553</v>
      </c>
      <c r="F183" s="381" t="s">
        <v>440</v>
      </c>
      <c r="G183" s="381" t="s">
        <v>552</v>
      </c>
      <c r="H183" s="121"/>
      <c r="I183" s="121"/>
      <c r="J183" s="245"/>
    </row>
    <row r="184" spans="1:10" ht="15">
      <c r="A184" s="252">
        <f>'5.-MEVyT Modulos'!D48</f>
        <v>19667</v>
      </c>
      <c r="B184" s="252">
        <f>'5.-MEVyT Modulos'!E48</f>
        <v>2503</v>
      </c>
      <c r="C184" s="252">
        <f>'5.-MEVyT Modulos'!F48</f>
        <v>14259</v>
      </c>
      <c r="D184" s="53">
        <f t="shared" ref="D184" si="0">IF(SUM(A184+B184-C184)=0,"",SUM(SUM(A184+B184-C184)))</f>
        <v>7911</v>
      </c>
      <c r="F184" s="238">
        <f>'5.-MEVyT Modulos'!D115</f>
        <v>9225</v>
      </c>
      <c r="G184" s="238">
        <f>'5.-MEVyT Modulos'!E115</f>
        <v>49762</v>
      </c>
      <c r="H184" s="428"/>
      <c r="I184" s="428"/>
    </row>
    <row r="196" spans="1:7" ht="15.75">
      <c r="A196" s="808" t="s">
        <v>735</v>
      </c>
      <c r="B196" s="808"/>
      <c r="C196" s="808"/>
      <c r="D196" s="808"/>
      <c r="E196" s="808"/>
      <c r="F196" s="808"/>
      <c r="G196" s="808"/>
    </row>
    <row r="197" spans="1:7" ht="51">
      <c r="A197" s="381" t="s">
        <v>23</v>
      </c>
      <c r="B197" s="381" t="s">
        <v>24</v>
      </c>
      <c r="C197" s="381" t="s">
        <v>551</v>
      </c>
      <c r="D197" s="381" t="s">
        <v>553</v>
      </c>
      <c r="F197" s="381" t="s">
        <v>440</v>
      </c>
      <c r="G197" s="381" t="s">
        <v>552</v>
      </c>
    </row>
    <row r="198" spans="1:7" ht="15">
      <c r="A198" s="252" t="str">
        <f>'5.-MEVyT Modulos'!D154</f>
        <v/>
      </c>
      <c r="B198" s="252" t="str">
        <f>'5.-MEVyT Modulos'!E154</f>
        <v/>
      </c>
      <c r="C198" s="252" t="str">
        <f>'5.-MEVyT Modulos'!F154</f>
        <v/>
      </c>
      <c r="D198" s="415" t="e">
        <f t="shared" ref="D198" si="1">IF(SUM(A198+B198-C198)=0,"",SUM(SUM(A198+B198-C198)))</f>
        <v>#VALUE!</v>
      </c>
      <c r="F198" s="238">
        <f>'5.-MEVyT Modulos'!D224</f>
        <v>0</v>
      </c>
      <c r="G198" s="238">
        <f>'5.-MEVyT Modulos'!E224</f>
        <v>0</v>
      </c>
    </row>
    <row r="211" spans="1:10" ht="15.75">
      <c r="A211" s="809" t="s">
        <v>778</v>
      </c>
      <c r="B211" s="809"/>
      <c r="C211" s="809"/>
      <c r="D211" s="809"/>
      <c r="E211" s="809"/>
      <c r="F211" s="809"/>
    </row>
    <row r="213" spans="1:10" ht="15.75">
      <c r="A213" s="794" t="s">
        <v>617</v>
      </c>
      <c r="B213" s="794"/>
      <c r="C213" s="794"/>
      <c r="D213" s="794"/>
      <c r="E213" s="794"/>
      <c r="F213" s="794"/>
    </row>
    <row r="215" spans="1:10" ht="15.75">
      <c r="A215" s="801" t="s">
        <v>588</v>
      </c>
      <c r="B215" s="801"/>
      <c r="C215" s="801"/>
      <c r="D215" s="801"/>
      <c r="E215" s="244"/>
      <c r="F215" s="244"/>
      <c r="G215" s="244"/>
      <c r="H215" s="244"/>
      <c r="I215" s="244"/>
      <c r="J215" s="245"/>
    </row>
    <row r="216" spans="1:10">
      <c r="A216" s="807" t="s">
        <v>16</v>
      </c>
      <c r="B216" s="221" t="s">
        <v>1</v>
      </c>
      <c r="C216" s="221" t="s">
        <v>2</v>
      </c>
      <c r="D216" s="221" t="s">
        <v>17</v>
      </c>
      <c r="E216" s="245"/>
      <c r="F216" s="245"/>
      <c r="G216" s="245"/>
      <c r="H216" s="245"/>
      <c r="I216" s="245"/>
      <c r="J216" s="245"/>
    </row>
    <row r="217" spans="1:10">
      <c r="A217" s="807"/>
      <c r="B217" s="222" t="s">
        <v>18</v>
      </c>
      <c r="C217" s="221" t="s">
        <v>19</v>
      </c>
      <c r="D217" s="221" t="s">
        <v>20</v>
      </c>
      <c r="E217" s="245"/>
      <c r="F217" s="245"/>
      <c r="G217" s="245"/>
      <c r="H217" s="245"/>
      <c r="I217" s="245"/>
      <c r="J217" s="245"/>
    </row>
    <row r="218" spans="1:10" ht="28.5">
      <c r="A218" s="254" t="s">
        <v>773</v>
      </c>
      <c r="B218" s="199">
        <f>'6.-Figuras inst. y sol. f. '!B16</f>
        <v>2</v>
      </c>
      <c r="C218" s="199">
        <f>'6.-Figuras inst. y sol. f. '!C16</f>
        <v>2</v>
      </c>
      <c r="D218" s="200">
        <f>IFERROR(C218/B218,"")</f>
        <v>1</v>
      </c>
      <c r="E218" s="245"/>
      <c r="F218" s="245"/>
      <c r="G218" s="245"/>
      <c r="H218" s="245"/>
      <c r="I218" s="245"/>
      <c r="J218" s="245"/>
    </row>
    <row r="219" spans="1:10" ht="28.5">
      <c r="A219" s="255" t="s">
        <v>774</v>
      </c>
      <c r="B219" s="199">
        <f>'6.-Figuras inst. y sol. f. '!B17</f>
        <v>1466</v>
      </c>
      <c r="C219" s="199">
        <f>'6.-Figuras inst. y sol. f. '!C17</f>
        <v>57</v>
      </c>
      <c r="D219" s="200">
        <f>IFERROR(C219/B219,"")</f>
        <v>3.8881309686221006E-2</v>
      </c>
    </row>
    <row r="220" spans="1:10" ht="15">
      <c r="A220" s="223" t="s">
        <v>21</v>
      </c>
      <c r="B220" s="253">
        <f>SUM(B218:B219)</f>
        <v>1468</v>
      </c>
      <c r="C220" s="253">
        <f>SUM(C218:C219)</f>
        <v>59</v>
      </c>
      <c r="D220" s="80">
        <f>C220/B220</f>
        <v>4.0190735694822885E-2</v>
      </c>
    </row>
    <row r="236" spans="1:14" ht="15.75">
      <c r="A236" s="809" t="s">
        <v>778</v>
      </c>
      <c r="B236" s="809"/>
      <c r="C236" s="809"/>
      <c r="D236" s="809"/>
      <c r="E236" s="809"/>
      <c r="F236" s="809"/>
    </row>
    <row r="238" spans="1:14" ht="15.75">
      <c r="A238" s="794" t="s">
        <v>751</v>
      </c>
      <c r="B238" s="794"/>
      <c r="C238" s="794"/>
      <c r="D238" s="794"/>
      <c r="E238" s="794"/>
      <c r="F238" s="794"/>
      <c r="G238" s="443"/>
      <c r="H238" s="443"/>
      <c r="I238" s="443"/>
      <c r="J238" s="443"/>
      <c r="K238" s="443"/>
      <c r="L238" s="443"/>
      <c r="M238" s="443"/>
      <c r="N238" s="443"/>
    </row>
    <row r="240" spans="1:14" ht="15.75">
      <c r="A240" s="801" t="s">
        <v>588</v>
      </c>
      <c r="B240" s="801"/>
      <c r="C240" s="801"/>
      <c r="D240" s="801"/>
      <c r="E240" s="244"/>
      <c r="F240" s="244"/>
    </row>
    <row r="241" spans="1:6">
      <c r="A241" s="807" t="s">
        <v>16</v>
      </c>
      <c r="B241" s="221" t="s">
        <v>1</v>
      </c>
      <c r="C241" s="221" t="s">
        <v>2</v>
      </c>
      <c r="D241" s="221" t="s">
        <v>17</v>
      </c>
      <c r="E241" s="245"/>
      <c r="F241" s="245"/>
    </row>
    <row r="242" spans="1:6">
      <c r="A242" s="807"/>
      <c r="B242" s="222" t="s">
        <v>18</v>
      </c>
      <c r="C242" s="221" t="s">
        <v>19</v>
      </c>
      <c r="D242" s="221" t="s">
        <v>20</v>
      </c>
      <c r="E242" s="245"/>
      <c r="F242" s="245"/>
    </row>
    <row r="243" spans="1:6" ht="28.5">
      <c r="A243" s="254" t="s">
        <v>779</v>
      </c>
      <c r="B243" s="199">
        <f>'6.-Figuras inst. y sol. f. '!B38</f>
        <v>0</v>
      </c>
      <c r="C243" s="199">
        <f>'6.-Figuras inst. y sol. f. '!C38</f>
        <v>0</v>
      </c>
      <c r="D243" s="199" t="str">
        <f>'6.-Figuras inst. y sol. f. '!D38</f>
        <v/>
      </c>
      <c r="E243" s="245"/>
      <c r="F243" s="245"/>
    </row>
    <row r="244" spans="1:6" ht="28.5">
      <c r="A244" s="255" t="s">
        <v>780</v>
      </c>
      <c r="B244" s="199">
        <f>'6.-Figuras inst. y sol. f. '!B39</f>
        <v>0</v>
      </c>
      <c r="C244" s="199">
        <f>'6.-Figuras inst. y sol. f. '!C39</f>
        <v>0</v>
      </c>
      <c r="D244" s="199" t="str">
        <f>'6.-Figuras inst. y sol. f. '!D39</f>
        <v/>
      </c>
    </row>
    <row r="245" spans="1:6" ht="15">
      <c r="A245" s="437" t="s">
        <v>21</v>
      </c>
      <c r="B245" s="253">
        <f>SUM(B243:B244)</f>
        <v>0</v>
      </c>
      <c r="C245" s="253">
        <f>SUM(C243:C244)</f>
        <v>0</v>
      </c>
      <c r="D245" s="80" t="e">
        <f>C245/B245</f>
        <v>#DIV/0!</v>
      </c>
    </row>
    <row r="261" spans="1:9" ht="15.75">
      <c r="A261" s="801" t="s">
        <v>589</v>
      </c>
      <c r="B261" s="801"/>
      <c r="C261" s="801"/>
      <c r="D261" s="801"/>
      <c r="E261" s="801"/>
      <c r="F261" s="801"/>
      <c r="G261" s="251"/>
      <c r="H261" s="251"/>
      <c r="I261" s="251"/>
    </row>
    <row r="263" spans="1:9" ht="15">
      <c r="A263" s="653" t="s">
        <v>458</v>
      </c>
      <c r="B263" s="653"/>
      <c r="C263" s="653"/>
      <c r="D263" s="653"/>
      <c r="E263" s="653"/>
      <c r="F263" s="653"/>
    </row>
    <row r="264" spans="1:9" ht="8.25" customHeight="1"/>
    <row r="265" spans="1:9" ht="18" customHeight="1">
      <c r="A265" s="704" t="s">
        <v>477</v>
      </c>
      <c r="B265" s="704" t="s">
        <v>533</v>
      </c>
      <c r="C265" s="785" t="s">
        <v>535</v>
      </c>
      <c r="D265" s="785"/>
      <c r="E265" s="785" t="s">
        <v>538</v>
      </c>
      <c r="F265" s="785"/>
    </row>
    <row r="266" spans="1:9">
      <c r="A266" s="705"/>
      <c r="B266" s="705"/>
      <c r="C266" s="785"/>
      <c r="D266" s="785"/>
      <c r="E266" s="785"/>
      <c r="F266" s="785"/>
    </row>
    <row r="267" spans="1:9" ht="15">
      <c r="A267" s="256" t="s">
        <v>136</v>
      </c>
      <c r="B267" s="123">
        <f>'7.- Convenios'!H130</f>
        <v>959</v>
      </c>
      <c r="C267" s="811">
        <f>'7.- Convenios'!I130</f>
        <v>10</v>
      </c>
      <c r="D267" s="811"/>
      <c r="E267" s="810">
        <f>C267/B267</f>
        <v>1.0427528675703858E-2</v>
      </c>
      <c r="F267" s="810"/>
    </row>
    <row r="268" spans="1:9" ht="15">
      <c r="A268" s="256" t="s">
        <v>4</v>
      </c>
      <c r="B268" s="123">
        <f>'7.- Convenios'!H131</f>
        <v>2460</v>
      </c>
      <c r="C268" s="811">
        <f>'7.- Convenios'!I131</f>
        <v>64</v>
      </c>
      <c r="D268" s="811"/>
      <c r="E268" s="810">
        <f t="shared" ref="E268:E270" si="2">C268/B268</f>
        <v>2.6016260162601626E-2</v>
      </c>
      <c r="F268" s="810"/>
    </row>
    <row r="269" spans="1:9" ht="15">
      <c r="A269" s="256" t="s">
        <v>5</v>
      </c>
      <c r="B269" s="123">
        <f>'7.- Convenios'!H132</f>
        <v>2275</v>
      </c>
      <c r="C269" s="811">
        <f>'7.- Convenios'!I132</f>
        <v>50</v>
      </c>
      <c r="D269" s="811"/>
      <c r="E269" s="810">
        <f t="shared" si="2"/>
        <v>2.197802197802198E-2</v>
      </c>
      <c r="F269" s="810"/>
    </row>
    <row r="270" spans="1:9" ht="15">
      <c r="A270" s="256" t="s">
        <v>6</v>
      </c>
      <c r="B270" s="123">
        <f>'7.- Convenios'!H133</f>
        <v>4313</v>
      </c>
      <c r="C270" s="811">
        <f>'7.- Convenios'!I133</f>
        <v>85</v>
      </c>
      <c r="D270" s="811"/>
      <c r="E270" s="810">
        <f t="shared" si="2"/>
        <v>1.9707859958265708E-2</v>
      </c>
      <c r="F270" s="810"/>
    </row>
    <row r="271" spans="1:9" ht="15">
      <c r="A271" s="223" t="s">
        <v>7</v>
      </c>
      <c r="B271" s="257">
        <f>SUM(B267:B270)</f>
        <v>10007</v>
      </c>
      <c r="C271" s="813">
        <f>SUM(C267:D270)</f>
        <v>209</v>
      </c>
      <c r="D271" s="813"/>
      <c r="E271" s="810">
        <f t="shared" ref="E271" si="3">C271/B271</f>
        <v>2.0885380233836313E-2</v>
      </c>
      <c r="F271" s="810"/>
    </row>
    <row r="274" spans="1:6" ht="15">
      <c r="A274" s="815" t="s">
        <v>459</v>
      </c>
      <c r="B274" s="707"/>
      <c r="C274" s="707"/>
      <c r="D274" s="707"/>
      <c r="E274" s="707"/>
      <c r="F274" s="707"/>
    </row>
    <row r="275" spans="1:6" ht="8.25" customHeight="1"/>
    <row r="276" spans="1:6" ht="18" customHeight="1">
      <c r="A276" s="704" t="s">
        <v>477</v>
      </c>
      <c r="B276" s="785" t="s">
        <v>533</v>
      </c>
      <c r="C276" s="785" t="s">
        <v>535</v>
      </c>
      <c r="D276" s="785"/>
      <c r="E276" s="785" t="s">
        <v>538</v>
      </c>
      <c r="F276" s="785"/>
    </row>
    <row r="277" spans="1:6">
      <c r="A277" s="705"/>
      <c r="B277" s="785"/>
      <c r="C277" s="785"/>
      <c r="D277" s="785"/>
      <c r="E277" s="785"/>
      <c r="F277" s="785"/>
    </row>
    <row r="278" spans="1:6" ht="15">
      <c r="A278" s="256" t="s">
        <v>136</v>
      </c>
      <c r="B278" s="123" t="str">
        <f>'7.- Convenios'!H145</f>
        <v/>
      </c>
      <c r="C278" s="811" t="str">
        <f>'7.- Convenios'!I145</f>
        <v/>
      </c>
      <c r="D278" s="811"/>
      <c r="E278" s="810" t="e">
        <f>C278/B278</f>
        <v>#VALUE!</v>
      </c>
      <c r="F278" s="810"/>
    </row>
    <row r="279" spans="1:6" ht="15">
      <c r="A279" s="256" t="s">
        <v>4</v>
      </c>
      <c r="B279" s="123">
        <f>'7.- Convenios'!H146</f>
        <v>15</v>
      </c>
      <c r="C279" s="811" t="str">
        <f>'7.- Convenios'!I146</f>
        <v/>
      </c>
      <c r="D279" s="811"/>
      <c r="E279" s="810" t="e">
        <f t="shared" ref="E279:E282" si="4">C279/B279</f>
        <v>#VALUE!</v>
      </c>
      <c r="F279" s="810"/>
    </row>
    <row r="280" spans="1:6" ht="15">
      <c r="A280" s="256" t="s">
        <v>5</v>
      </c>
      <c r="B280" s="123">
        <f>'7.- Convenios'!H147</f>
        <v>13</v>
      </c>
      <c r="C280" s="811">
        <f>'7.- Convenios'!I147</f>
        <v>1</v>
      </c>
      <c r="D280" s="811"/>
      <c r="E280" s="810">
        <f t="shared" si="4"/>
        <v>7.6923076923076927E-2</v>
      </c>
      <c r="F280" s="810"/>
    </row>
    <row r="281" spans="1:6" ht="15">
      <c r="A281" s="256" t="s">
        <v>6</v>
      </c>
      <c r="B281" s="123">
        <f>'7.- Convenios'!H148</f>
        <v>52</v>
      </c>
      <c r="C281" s="811">
        <f>'7.- Convenios'!I148</f>
        <v>3</v>
      </c>
      <c r="D281" s="811"/>
      <c r="E281" s="810">
        <f t="shared" si="4"/>
        <v>5.7692307692307696E-2</v>
      </c>
      <c r="F281" s="810"/>
    </row>
    <row r="282" spans="1:6" ht="15">
      <c r="A282" s="223" t="s">
        <v>7</v>
      </c>
      <c r="B282" s="257">
        <f>SUM(B278:B281)</f>
        <v>80</v>
      </c>
      <c r="C282" s="813">
        <f>SUM(C278:D281)</f>
        <v>4</v>
      </c>
      <c r="D282" s="813"/>
      <c r="E282" s="810">
        <f t="shared" si="4"/>
        <v>0.05</v>
      </c>
      <c r="F282" s="810"/>
    </row>
    <row r="285" spans="1:6" ht="15">
      <c r="A285" s="815" t="s">
        <v>537</v>
      </c>
      <c r="B285" s="707"/>
      <c r="C285" s="707"/>
      <c r="D285" s="707"/>
      <c r="E285" s="707"/>
      <c r="F285" s="707"/>
    </row>
    <row r="286" spans="1:6" ht="8.25" customHeight="1"/>
    <row r="287" spans="1:6" ht="18" customHeight="1">
      <c r="A287" s="704" t="s">
        <v>477</v>
      </c>
      <c r="B287" s="704" t="s">
        <v>533</v>
      </c>
      <c r="C287" s="812" t="s">
        <v>535</v>
      </c>
      <c r="D287" s="814"/>
      <c r="E287" s="812" t="s">
        <v>538</v>
      </c>
      <c r="F287" s="814"/>
    </row>
    <row r="288" spans="1:6">
      <c r="A288" s="705"/>
      <c r="B288" s="812"/>
      <c r="C288" s="812"/>
      <c r="D288" s="814"/>
      <c r="E288" s="812"/>
      <c r="F288" s="814"/>
    </row>
    <row r="289" spans="1:6" ht="15">
      <c r="A289" s="256" t="s">
        <v>136</v>
      </c>
      <c r="B289" s="123" t="str">
        <f>'7.- Convenios'!H160</f>
        <v/>
      </c>
      <c r="C289" s="811" t="str">
        <f>'7.- Convenios'!I160</f>
        <v/>
      </c>
      <c r="D289" s="811"/>
      <c r="E289" s="810" t="e">
        <f>C289/B289</f>
        <v>#VALUE!</v>
      </c>
      <c r="F289" s="810"/>
    </row>
    <row r="290" spans="1:6" ht="15">
      <c r="A290" s="256" t="s">
        <v>4</v>
      </c>
      <c r="B290" s="123">
        <f>'7.- Convenios'!H161</f>
        <v>3</v>
      </c>
      <c r="C290" s="811" t="str">
        <f>'7.- Convenios'!I161</f>
        <v/>
      </c>
      <c r="D290" s="811"/>
      <c r="E290" s="810" t="e">
        <f t="shared" ref="E290:E293" si="5">C290/B290</f>
        <v>#VALUE!</v>
      </c>
      <c r="F290" s="810"/>
    </row>
    <row r="291" spans="1:6" ht="15">
      <c r="A291" s="256" t="s">
        <v>5</v>
      </c>
      <c r="B291" s="123">
        <f>'7.- Convenios'!H162</f>
        <v>1</v>
      </c>
      <c r="C291" s="811" t="str">
        <f>'7.- Convenios'!I162</f>
        <v/>
      </c>
      <c r="D291" s="811"/>
      <c r="E291" s="810" t="e">
        <f t="shared" si="5"/>
        <v>#VALUE!</v>
      </c>
      <c r="F291" s="810"/>
    </row>
    <row r="292" spans="1:6" ht="15">
      <c r="A292" s="256" t="s">
        <v>6</v>
      </c>
      <c r="B292" s="123">
        <f>'7.- Convenios'!H163</f>
        <v>3</v>
      </c>
      <c r="C292" s="811" t="str">
        <f>'7.- Convenios'!I163</f>
        <v/>
      </c>
      <c r="D292" s="811"/>
      <c r="E292" s="810" t="e">
        <f t="shared" si="5"/>
        <v>#VALUE!</v>
      </c>
      <c r="F292" s="810"/>
    </row>
    <row r="293" spans="1:6" ht="15">
      <c r="A293" s="223" t="s">
        <v>7</v>
      </c>
      <c r="B293" s="257">
        <f>SUM(B289:B292)</f>
        <v>7</v>
      </c>
      <c r="C293" s="813">
        <f>SUM(C289:D292)</f>
        <v>0</v>
      </c>
      <c r="D293" s="813"/>
      <c r="E293" s="810">
        <f t="shared" si="5"/>
        <v>0</v>
      </c>
      <c r="F293" s="810"/>
    </row>
    <row r="296" spans="1:6" ht="15.75">
      <c r="A296" s="801" t="s">
        <v>114</v>
      </c>
      <c r="B296" s="801"/>
      <c r="C296" s="801"/>
      <c r="D296" s="801"/>
      <c r="E296" s="801"/>
      <c r="F296" s="801"/>
    </row>
    <row r="297" spans="1:6">
      <c r="A297" s="229" t="s">
        <v>596</v>
      </c>
      <c r="C297" s="245"/>
      <c r="D297" s="245"/>
      <c r="E297" s="245"/>
      <c r="F297" s="245"/>
    </row>
    <row r="298" spans="1:6" ht="15">
      <c r="A298" s="832" t="s">
        <v>590</v>
      </c>
      <c r="B298" s="785" t="s">
        <v>591</v>
      </c>
      <c r="C298" s="785"/>
      <c r="D298" s="785"/>
      <c r="E298" s="785"/>
      <c r="F298" s="785"/>
    </row>
    <row r="299" spans="1:6" ht="15">
      <c r="A299" s="833"/>
      <c r="B299" s="259" t="s">
        <v>121</v>
      </c>
      <c r="C299" s="814" t="s">
        <v>122</v>
      </c>
      <c r="D299" s="814"/>
      <c r="E299" s="814" t="s">
        <v>7</v>
      </c>
      <c r="F299" s="814"/>
    </row>
    <row r="300" spans="1:6" s="240" customFormat="1" ht="39.6" customHeight="1">
      <c r="A300" s="256" t="s">
        <v>115</v>
      </c>
      <c r="B300" s="260">
        <f>'8.- PEC'!D17</f>
        <v>1</v>
      </c>
      <c r="C300" s="831">
        <f>'8.- PEC'!D18</f>
        <v>12</v>
      </c>
      <c r="D300" s="831"/>
      <c r="E300" s="831">
        <f>SUM(B300:D300)</f>
        <v>13</v>
      </c>
      <c r="F300" s="831"/>
    </row>
    <row r="301" spans="1:6">
      <c r="A301" s="256" t="s">
        <v>592</v>
      </c>
      <c r="B301" s="252">
        <f>'8.- PEC'!D24</f>
        <v>0</v>
      </c>
      <c r="C301" s="831">
        <f>'8.- PEC'!D25</f>
        <v>8</v>
      </c>
      <c r="D301" s="831"/>
      <c r="E301" s="831">
        <f t="shared" ref="E301:E303" si="6">SUM(B301:D301)</f>
        <v>8</v>
      </c>
      <c r="F301" s="831"/>
    </row>
    <row r="302" spans="1:6" ht="39.6" customHeight="1">
      <c r="A302" s="256" t="s">
        <v>784</v>
      </c>
      <c r="B302" s="252">
        <f>'8.- PEC'!G24</f>
        <v>1</v>
      </c>
      <c r="C302" s="829">
        <f>'8.- PEC'!G25</f>
        <v>4</v>
      </c>
      <c r="D302" s="830"/>
      <c r="E302" s="831">
        <f t="shared" ref="E302" si="7">SUM(B302:D302)</f>
        <v>5</v>
      </c>
      <c r="F302" s="831"/>
    </row>
    <row r="303" spans="1:6" ht="25.5">
      <c r="A303" s="256" t="s">
        <v>783</v>
      </c>
      <c r="B303" s="252">
        <f>'8.- PEC'!D31</f>
        <v>0</v>
      </c>
      <c r="C303" s="831">
        <f>'8.- PEC'!D32</f>
        <v>3</v>
      </c>
      <c r="D303" s="831"/>
      <c r="E303" s="831">
        <f t="shared" si="6"/>
        <v>3</v>
      </c>
      <c r="F303" s="831"/>
    </row>
    <row r="304" spans="1:6" ht="54.6" customHeight="1">
      <c r="A304" s="256" t="s">
        <v>148</v>
      </c>
      <c r="B304" s="252">
        <f>'8.- PEC'!G31</f>
        <v>1</v>
      </c>
      <c r="C304" s="829">
        <f>'8.- PEC'!G32</f>
        <v>5</v>
      </c>
      <c r="D304" s="830"/>
      <c r="E304" s="831">
        <f t="shared" ref="E304:E305" si="8">SUM(B304:D304)</f>
        <v>6</v>
      </c>
      <c r="F304" s="831"/>
    </row>
    <row r="305" spans="1:8" ht="43.15" customHeight="1">
      <c r="A305" s="256" t="s">
        <v>128</v>
      </c>
      <c r="B305" s="252">
        <f>'8.- PEC'!D37</f>
        <v>1</v>
      </c>
      <c r="C305" s="829">
        <f>'8.- PEC'!D38</f>
        <v>8</v>
      </c>
      <c r="D305" s="830"/>
      <c r="E305" s="831">
        <f t="shared" si="8"/>
        <v>9</v>
      </c>
      <c r="F305" s="831"/>
    </row>
    <row r="306" spans="1:8" ht="47.45" customHeight="1">
      <c r="A306" s="223" t="s">
        <v>7</v>
      </c>
      <c r="B306" s="489">
        <f>SUM(B300:B305)</f>
        <v>4</v>
      </c>
      <c r="C306" s="813">
        <f>SUM(C300:D305)</f>
        <v>40</v>
      </c>
      <c r="D306" s="813"/>
      <c r="E306" s="813">
        <f>SUM(E300:F303)</f>
        <v>29</v>
      </c>
      <c r="F306" s="813"/>
    </row>
    <row r="309" spans="1:8" ht="15.75">
      <c r="A309" s="825" t="s">
        <v>548</v>
      </c>
      <c r="B309" s="825"/>
      <c r="C309" s="825"/>
      <c r="D309" s="825"/>
      <c r="E309" s="825"/>
      <c r="F309" s="825"/>
    </row>
    <row r="311" spans="1:8" ht="15">
      <c r="A311" s="824" t="s">
        <v>593</v>
      </c>
      <c r="B311" s="824"/>
      <c r="C311" s="824"/>
      <c r="D311" s="824"/>
      <c r="E311" s="824"/>
      <c r="F311" s="824"/>
    </row>
    <row r="312" spans="1:8" ht="15">
      <c r="A312" s="262" t="s">
        <v>548</v>
      </c>
      <c r="B312" s="258" t="s">
        <v>513</v>
      </c>
      <c r="C312" s="258" t="s">
        <v>514</v>
      </c>
      <c r="D312" s="812" t="s">
        <v>549</v>
      </c>
      <c r="E312" s="826"/>
      <c r="F312" s="224" t="s">
        <v>7</v>
      </c>
    </row>
    <row r="313" spans="1:8" ht="39.6" customHeight="1">
      <c r="A313" s="262" t="s">
        <v>758</v>
      </c>
      <c r="B313" s="264">
        <f>'9.-Presupuesto'!B17</f>
        <v>0</v>
      </c>
      <c r="C313" s="264">
        <f>'9.-Presupuesto'!C17</f>
        <v>8763366</v>
      </c>
      <c r="D313" s="821">
        <f>'9.-Presupuesto'!D17</f>
        <v>0</v>
      </c>
      <c r="E313" s="821"/>
      <c r="F313" s="263">
        <f>IF(SUM(B313,C313,D313)="",0,SUM(B313,C313,D313))</f>
        <v>8763366</v>
      </c>
    </row>
    <row r="314" spans="1:8" ht="44.45" customHeight="1">
      <c r="A314" s="262" t="s">
        <v>760</v>
      </c>
      <c r="B314" s="264">
        <f>'9.-Presupuesto'!B18</f>
        <v>0</v>
      </c>
      <c r="C314" s="264">
        <f>'9.-Presupuesto'!C18</f>
        <v>7760541.1000000006</v>
      </c>
      <c r="D314" s="821">
        <f>'9.-Presupuesto'!D18</f>
        <v>0</v>
      </c>
      <c r="E314" s="821"/>
      <c r="F314" s="263">
        <f>IF(SUM(B314,C314,D314)="",0,SUM(B314,C314,D314))</f>
        <v>7760541.1000000006</v>
      </c>
    </row>
    <row r="315" spans="1:8" ht="26.45" customHeight="1">
      <c r="A315" s="266" t="s">
        <v>17</v>
      </c>
      <c r="B315" s="265" t="str">
        <f>IFERROR(B314/B313,"")</f>
        <v/>
      </c>
      <c r="C315" s="265">
        <f>IFERROR(C314/C313,"")</f>
        <v>0.88556624246893267</v>
      </c>
      <c r="D315" s="822" t="str">
        <f>IFERROR(D314/D313,"")</f>
        <v/>
      </c>
      <c r="E315" s="823"/>
      <c r="F315" s="265">
        <f>IFERROR(F314/F313,"")</f>
        <v>0.88556624246893267</v>
      </c>
    </row>
    <row r="316" spans="1:8" ht="24.75" customHeight="1">
      <c r="A316" s="505"/>
      <c r="B316" s="506"/>
      <c r="C316" s="506"/>
      <c r="D316" s="506"/>
      <c r="E316" s="506"/>
      <c r="F316" s="506"/>
    </row>
    <row r="317" spans="1:8" ht="24.75" customHeight="1">
      <c r="A317" s="505"/>
      <c r="B317" s="506"/>
      <c r="C317" s="506"/>
      <c r="D317" s="506"/>
      <c r="E317" s="506"/>
      <c r="F317" s="506"/>
    </row>
    <row r="318" spans="1:8" ht="24.75" customHeight="1"/>
    <row r="319" spans="1:8" ht="12.75" customHeight="1">
      <c r="A319" s="262" t="s">
        <v>548</v>
      </c>
      <c r="B319" s="473" t="s">
        <v>513</v>
      </c>
      <c r="C319" s="473" t="s">
        <v>514</v>
      </c>
      <c r="D319" s="812" t="s">
        <v>549</v>
      </c>
      <c r="E319" s="826"/>
      <c r="F319" s="471" t="s">
        <v>7</v>
      </c>
      <c r="G319" s="475"/>
      <c r="H319" s="475"/>
    </row>
    <row r="320" spans="1:8" ht="43.9" customHeight="1">
      <c r="A320" s="262" t="s">
        <v>761</v>
      </c>
      <c r="B320" s="472">
        <f>'9.-Presupuesto'!B23</f>
        <v>0</v>
      </c>
      <c r="C320" s="472">
        <f>'9.-Presupuesto'!C23</f>
        <v>2041812</v>
      </c>
      <c r="D320" s="821">
        <f>'9.-Presupuesto'!D23</f>
        <v>0</v>
      </c>
      <c r="E320" s="821"/>
      <c r="F320" s="263">
        <f>IF(SUM(B320,C320,D320)="",0,SUM(B320,C320,D320))</f>
        <v>2041812</v>
      </c>
      <c r="G320" s="475"/>
      <c r="H320" s="475"/>
    </row>
    <row r="321" spans="1:8" ht="32.450000000000003" customHeight="1">
      <c r="A321" s="262" t="s">
        <v>759</v>
      </c>
      <c r="B321" s="472">
        <f>'9.-Presupuesto'!B24</f>
        <v>0</v>
      </c>
      <c r="C321" s="472">
        <f>'9.-Presupuesto'!C24</f>
        <v>54768.36</v>
      </c>
      <c r="D321" s="821">
        <f>'9.-Presupuesto'!D24</f>
        <v>0</v>
      </c>
      <c r="E321" s="821"/>
      <c r="F321" s="263">
        <f>IF(SUM(B321,C321,D321)="",0,SUM(B321,C321,D321))</f>
        <v>54768.36</v>
      </c>
      <c r="G321" s="475"/>
      <c r="H321" s="475"/>
    </row>
    <row r="322" spans="1:8" ht="27.6" customHeight="1">
      <c r="A322" s="266" t="s">
        <v>17</v>
      </c>
      <c r="B322" s="266" t="str">
        <f>IFERROR(B321/B320,"")</f>
        <v/>
      </c>
      <c r="C322" s="266">
        <f>IFERROR(C321/C320,"")</f>
        <v>2.6823409794829299E-2</v>
      </c>
      <c r="D322" s="822" t="str">
        <f>IFERROR(D321/D320,"")</f>
        <v/>
      </c>
      <c r="E322" s="823"/>
      <c r="F322" s="266">
        <f>IFERROR(F321/F320,"")</f>
        <v>2.6823409794829299E-2</v>
      </c>
      <c r="G322" s="475"/>
      <c r="H322" s="475"/>
    </row>
    <row r="323" spans="1:8" ht="24.75" customHeight="1">
      <c r="A323" s="475"/>
      <c r="B323" s="475"/>
      <c r="C323" s="475"/>
      <c r="D323" s="475"/>
      <c r="E323" s="475"/>
      <c r="F323" s="475"/>
      <c r="G323" s="475"/>
      <c r="H323" s="475"/>
    </row>
    <row r="324" spans="1:8" ht="24.75" customHeight="1">
      <c r="A324" s="475"/>
      <c r="B324" s="475"/>
      <c r="C324" s="475"/>
      <c r="D324" s="475"/>
      <c r="E324" s="475"/>
      <c r="F324" s="475"/>
      <c r="G324" s="475"/>
      <c r="H324" s="475"/>
    </row>
    <row r="325" spans="1:8" ht="24.75" customHeight="1">
      <c r="A325" s="475"/>
      <c r="B325" s="475"/>
      <c r="C325" s="475"/>
      <c r="D325" s="475"/>
      <c r="E325" s="475"/>
      <c r="F325" s="475"/>
      <c r="G325" s="475"/>
      <c r="H325" s="475"/>
    </row>
    <row r="326" spans="1:8" ht="12.75" customHeight="1">
      <c r="A326" s="262" t="s">
        <v>548</v>
      </c>
      <c r="B326" s="473" t="s">
        <v>513</v>
      </c>
      <c r="C326" s="473" t="s">
        <v>514</v>
      </c>
      <c r="D326" s="705" t="s">
        <v>549</v>
      </c>
      <c r="E326" s="827"/>
      <c r="F326" s="471" t="s">
        <v>7</v>
      </c>
      <c r="G326" s="475"/>
      <c r="H326" s="475"/>
    </row>
    <row r="327" spans="1:8" ht="37.9" customHeight="1">
      <c r="A327" s="262" t="s">
        <v>762</v>
      </c>
      <c r="B327" s="472">
        <f>'9.-Presupuesto'!B29</f>
        <v>0</v>
      </c>
      <c r="C327" s="472">
        <f>'9.-Presupuesto'!C29</f>
        <v>4447623</v>
      </c>
      <c r="D327" s="821">
        <f>'9.-Presupuesto'!D29</f>
        <v>0</v>
      </c>
      <c r="E327" s="821"/>
      <c r="F327" s="263">
        <f>IF(SUM(B327,C327,D327)="",0,SUM(B327,C327,D327))</f>
        <v>4447623</v>
      </c>
      <c r="G327" s="475"/>
      <c r="H327" s="475"/>
    </row>
    <row r="328" spans="1:8" ht="42" customHeight="1">
      <c r="A328" s="262" t="s">
        <v>763</v>
      </c>
      <c r="B328" s="472">
        <f>'9.-Presupuesto'!B30</f>
        <v>0</v>
      </c>
      <c r="C328" s="472">
        <f>'9.-Presupuesto'!C30</f>
        <v>1860740.06</v>
      </c>
      <c r="D328" s="821">
        <f>'9.-Presupuesto'!D30</f>
        <v>0</v>
      </c>
      <c r="E328" s="821"/>
      <c r="F328" s="263">
        <f>IF(SUM(B328,C328,D328)="",0,SUM(B328,C328,D328))</f>
        <v>1860740.06</v>
      </c>
      <c r="G328" s="475"/>
      <c r="H328" s="475"/>
    </row>
    <row r="329" spans="1:8" ht="27" customHeight="1">
      <c r="A329" s="266" t="s">
        <v>17</v>
      </c>
      <c r="B329" s="266" t="str">
        <f>IFERROR(B328/B327,"")</f>
        <v/>
      </c>
      <c r="C329" s="266">
        <f>IFERROR(C328/C327,"")</f>
        <v>0.41836730766074376</v>
      </c>
      <c r="D329" s="822" t="str">
        <f>IFERROR(D328/D327,"")</f>
        <v/>
      </c>
      <c r="E329" s="823"/>
      <c r="F329" s="266">
        <f>IFERROR(F328/F327,"")</f>
        <v>0.41836730766074376</v>
      </c>
      <c r="G329" s="475"/>
      <c r="H329" s="475"/>
    </row>
    <row r="330" spans="1:8" ht="24" customHeight="1">
      <c r="A330" s="505"/>
      <c r="B330" s="505"/>
      <c r="C330" s="505"/>
      <c r="D330" s="506"/>
      <c r="E330" s="506"/>
      <c r="F330" s="505"/>
      <c r="G330" s="475"/>
      <c r="H330" s="475"/>
    </row>
    <row r="331" spans="1:8" ht="24" customHeight="1">
      <c r="A331" s="505"/>
      <c r="B331" s="505"/>
      <c r="C331" s="505"/>
      <c r="D331" s="506"/>
      <c r="E331" s="506"/>
      <c r="F331" s="505"/>
      <c r="G331" s="475"/>
      <c r="H331" s="475"/>
    </row>
    <row r="332" spans="1:8" ht="24" customHeight="1">
      <c r="A332" s="475"/>
      <c r="B332" s="475"/>
      <c r="C332" s="475"/>
      <c r="D332" s="475"/>
      <c r="E332" s="475"/>
      <c r="F332" s="475"/>
      <c r="G332" s="475"/>
      <c r="H332" s="475"/>
    </row>
    <row r="333" spans="1:8" ht="12.75" customHeight="1">
      <c r="A333" s="262" t="s">
        <v>548</v>
      </c>
      <c r="B333" s="473" t="s">
        <v>513</v>
      </c>
      <c r="C333" s="473" t="s">
        <v>514</v>
      </c>
      <c r="D333" s="812" t="s">
        <v>549</v>
      </c>
      <c r="E333" s="826"/>
      <c r="F333" s="471" t="s">
        <v>7</v>
      </c>
      <c r="G333" s="475"/>
      <c r="H333" s="475"/>
    </row>
    <row r="334" spans="1:8" ht="39" customHeight="1">
      <c r="A334" s="262" t="s">
        <v>764</v>
      </c>
      <c r="B334" s="472">
        <f>'9.-Presupuesto'!B52</f>
        <v>49026.400000000001</v>
      </c>
      <c r="C334" s="472">
        <f>'9.-Presupuesto'!C52</f>
        <v>0</v>
      </c>
      <c r="D334" s="821">
        <f>'9.-Presupuesto'!D52</f>
        <v>0</v>
      </c>
      <c r="E334" s="821"/>
      <c r="F334" s="263">
        <f>IF(SUM(B334,C334,D334)="",0,SUM(B334,C334,D334))</f>
        <v>49026.400000000001</v>
      </c>
      <c r="G334" s="475"/>
      <c r="H334" s="475"/>
    </row>
    <row r="335" spans="1:8" ht="37.9" customHeight="1">
      <c r="A335" s="262" t="s">
        <v>765</v>
      </c>
      <c r="B335" s="472">
        <f>'9.-Presupuesto'!B53</f>
        <v>49026.400000000001</v>
      </c>
      <c r="C335" s="472">
        <f>'9.-Presupuesto'!C53</f>
        <v>0</v>
      </c>
      <c r="D335" s="821">
        <f>'9.-Presupuesto'!D53</f>
        <v>0</v>
      </c>
      <c r="E335" s="821"/>
      <c r="F335" s="263">
        <f>IF(SUM(B335,C335,D335)="",0,SUM(B335,C335,D335))</f>
        <v>49026.400000000001</v>
      </c>
      <c r="G335" s="475"/>
      <c r="H335" s="475"/>
    </row>
    <row r="336" spans="1:8" ht="21.6" customHeight="1">
      <c r="A336" s="266" t="s">
        <v>17</v>
      </c>
      <c r="B336" s="266">
        <f>IFERROR(B335/B334,"")</f>
        <v>1</v>
      </c>
      <c r="C336" s="266" t="str">
        <f>IFERROR(C335/C334,"")</f>
        <v/>
      </c>
      <c r="D336" s="822" t="str">
        <f>IFERROR(D335/D334,"")</f>
        <v/>
      </c>
      <c r="E336" s="823"/>
      <c r="F336" s="266">
        <f>IFERROR(F335/F334,"")</f>
        <v>1</v>
      </c>
      <c r="G336" s="475"/>
      <c r="H336" s="475"/>
    </row>
    <row r="337" spans="1:8" ht="12.6" customHeight="1">
      <c r="A337" s="475"/>
      <c r="B337" s="475"/>
      <c r="C337" s="475"/>
      <c r="D337" s="475"/>
      <c r="E337" s="475"/>
      <c r="F337" s="475"/>
      <c r="G337" s="475"/>
      <c r="H337" s="475"/>
    </row>
    <row r="338" spans="1:8" ht="12.6" customHeight="1">
      <c r="A338" s="475"/>
      <c r="B338" s="475"/>
      <c r="C338" s="475"/>
      <c r="D338" s="475"/>
      <c r="E338" s="475"/>
      <c r="F338" s="475"/>
      <c r="G338" s="475"/>
      <c r="H338" s="475"/>
    </row>
    <row r="339" spans="1:8" ht="12.6" customHeight="1">
      <c r="A339" s="475"/>
      <c r="B339" s="475"/>
      <c r="C339" s="475"/>
      <c r="D339" s="475"/>
      <c r="E339" s="475"/>
      <c r="F339" s="475"/>
      <c r="G339" s="475"/>
      <c r="H339" s="475"/>
    </row>
    <row r="340" spans="1:8" ht="12.6" customHeight="1">
      <c r="A340" s="475"/>
      <c r="B340" s="475"/>
      <c r="C340" s="475"/>
      <c r="D340" s="475"/>
      <c r="E340" s="475"/>
      <c r="F340" s="475"/>
      <c r="G340" s="475"/>
      <c r="H340" s="475"/>
    </row>
    <row r="341" spans="1:8" ht="12.6" customHeight="1">
      <c r="A341" s="475"/>
      <c r="B341" s="475"/>
      <c r="C341" s="475"/>
      <c r="D341" s="475"/>
      <c r="E341" s="475"/>
      <c r="F341" s="475"/>
      <c r="G341" s="475"/>
      <c r="H341" s="475"/>
    </row>
    <row r="342" spans="1:8" ht="12.6" customHeight="1">
      <c r="A342" s="475"/>
      <c r="B342" s="475"/>
      <c r="C342" s="475"/>
      <c r="D342" s="475"/>
      <c r="E342" s="475"/>
      <c r="F342" s="475"/>
      <c r="G342" s="475"/>
      <c r="H342" s="475"/>
    </row>
    <row r="343" spans="1:8" ht="12.6" customHeight="1">
      <c r="A343" s="475"/>
      <c r="B343" s="475"/>
      <c r="C343" s="475"/>
      <c r="D343" s="475"/>
      <c r="E343" s="475"/>
      <c r="F343" s="475"/>
      <c r="G343" s="475"/>
      <c r="H343" s="475"/>
    </row>
    <row r="344" spans="1:8" ht="12.6" customHeight="1">
      <c r="A344" s="475"/>
      <c r="B344" s="475"/>
      <c r="C344" s="475"/>
      <c r="D344" s="475"/>
      <c r="E344" s="475"/>
      <c r="F344" s="475"/>
      <c r="G344" s="475"/>
      <c r="H344" s="475"/>
    </row>
    <row r="345" spans="1:8" ht="12.75" customHeight="1"/>
    <row r="346" spans="1:8" ht="18" customHeight="1">
      <c r="A346" s="820" t="s">
        <v>743</v>
      </c>
      <c r="B346" s="820"/>
      <c r="C346" s="820"/>
      <c r="D346" s="820"/>
      <c r="E346" s="820"/>
    </row>
    <row r="347" spans="1:8" ht="15">
      <c r="A347" s="828" t="s">
        <v>768</v>
      </c>
      <c r="B347" s="828"/>
      <c r="C347" s="828"/>
      <c r="D347" s="828"/>
      <c r="E347" s="828"/>
      <c r="F347" s="234"/>
    </row>
    <row r="348" spans="1:8" ht="38.25" customHeight="1">
      <c r="A348" s="262" t="s">
        <v>548</v>
      </c>
      <c r="B348" s="413" t="s">
        <v>513</v>
      </c>
      <c r="C348" s="413" t="s">
        <v>514</v>
      </c>
      <c r="D348" s="412" t="s">
        <v>549</v>
      </c>
      <c r="E348" s="412" t="s">
        <v>7</v>
      </c>
    </row>
    <row r="349" spans="1:8" ht="30">
      <c r="A349" s="262" t="s">
        <v>758</v>
      </c>
      <c r="B349" s="416">
        <f>'9.-Presupuesto'!B35</f>
        <v>1744236.4</v>
      </c>
      <c r="C349" s="416">
        <f>'9.-Presupuesto'!C35</f>
        <v>877432</v>
      </c>
      <c r="D349" s="416">
        <f>'9.-Presupuesto'!D35</f>
        <v>0</v>
      </c>
      <c r="E349" s="263">
        <f>IF(SUM(B349,C349,D349)="",0,SUM(B349,C349,D349))</f>
        <v>2621668.4</v>
      </c>
    </row>
    <row r="350" spans="1:8" ht="30">
      <c r="A350" s="262" t="s">
        <v>760</v>
      </c>
      <c r="B350" s="416">
        <f>'9.-Presupuesto'!B36</f>
        <v>1073678</v>
      </c>
      <c r="C350" s="416">
        <f>'9.-Presupuesto'!C36</f>
        <v>155895</v>
      </c>
      <c r="D350" s="416">
        <f>'9.-Presupuesto'!D36</f>
        <v>0</v>
      </c>
      <c r="E350" s="263">
        <f>IF(SUM(B350,C350,D350)="",0,SUM(B350,C350,D350))</f>
        <v>1229573</v>
      </c>
    </row>
    <row r="351" spans="1:8" ht="15">
      <c r="A351" s="262" t="s">
        <v>17</v>
      </c>
      <c r="B351" s="265">
        <f>IFERROR(B350/B349,"")</f>
        <v>0.61555761592866653</v>
      </c>
      <c r="C351" s="265">
        <f>IFERROR(C350/C349,"")</f>
        <v>0.17767188796396757</v>
      </c>
      <c r="D351" s="265" t="str">
        <f>IFERROR(D350/D349,"")</f>
        <v/>
      </c>
      <c r="E351" s="265">
        <f>IFERROR(E350/E349,"")</f>
        <v>0.46900401286447974</v>
      </c>
    </row>
    <row r="352" spans="1:8" ht="12.75" customHeight="1"/>
    <row r="353" spans="1:8" ht="12.75" customHeight="1"/>
    <row r="354" spans="1:8" ht="12.75" customHeight="1"/>
    <row r="355" spans="1:8" ht="12.75" customHeight="1"/>
    <row r="356" spans="1:8" ht="16.899999999999999" customHeight="1">
      <c r="A356" s="820" t="s">
        <v>744</v>
      </c>
      <c r="B356" s="820"/>
      <c r="C356" s="820"/>
      <c r="D356" s="820"/>
      <c r="E356" s="820"/>
    </row>
    <row r="357" spans="1:8" ht="15">
      <c r="A357" s="828" t="s">
        <v>771</v>
      </c>
      <c r="B357" s="828"/>
      <c r="C357" s="828"/>
      <c r="D357" s="828"/>
      <c r="E357" s="828"/>
    </row>
    <row r="358" spans="1:8" ht="36.75" customHeight="1">
      <c r="A358" s="262" t="s">
        <v>548</v>
      </c>
      <c r="B358" s="413" t="s">
        <v>513</v>
      </c>
      <c r="C358" s="413" t="s">
        <v>514</v>
      </c>
      <c r="D358" s="412" t="s">
        <v>549</v>
      </c>
      <c r="E358" s="412" t="s">
        <v>7</v>
      </c>
    </row>
    <row r="359" spans="1:8" ht="30">
      <c r="A359" s="262" t="s">
        <v>764</v>
      </c>
      <c r="B359" s="416">
        <f>'9.-Presupuesto'!B52</f>
        <v>49026.400000000001</v>
      </c>
      <c r="C359" s="416">
        <f>'9.-Presupuesto'!C52</f>
        <v>0</v>
      </c>
      <c r="D359" s="416">
        <f>'9.-Presupuesto'!D52</f>
        <v>0</v>
      </c>
      <c r="E359" s="263">
        <f>IF(SUM(B359,C359,D359)="",0,SUM(B359,C359,D359))</f>
        <v>49026.400000000001</v>
      </c>
    </row>
    <row r="360" spans="1:8" ht="30">
      <c r="A360" s="262" t="s">
        <v>765</v>
      </c>
      <c r="B360" s="416">
        <f>'9.-Presupuesto'!B53</f>
        <v>49026.400000000001</v>
      </c>
      <c r="C360" s="416">
        <f>'9.-Presupuesto'!C53</f>
        <v>0</v>
      </c>
      <c r="D360" s="416">
        <f>'9.-Presupuesto'!D53</f>
        <v>0</v>
      </c>
      <c r="E360" s="263">
        <f>IF(SUM(B360,C360,D360)="",0,SUM(B360,C360,D360))</f>
        <v>49026.400000000001</v>
      </c>
    </row>
    <row r="361" spans="1:8" ht="15">
      <c r="A361" s="262" t="s">
        <v>17</v>
      </c>
      <c r="B361" s="265">
        <f>IFERROR(B360/B359,"")</f>
        <v>1</v>
      </c>
      <c r="C361" s="265" t="str">
        <f>IFERROR(C360/C359,"")</f>
        <v/>
      </c>
      <c r="D361" s="265" t="str">
        <f>IFERROR(D360/D359,"")</f>
        <v/>
      </c>
      <c r="E361" s="265">
        <f>IFERROR(E360/E359,"")</f>
        <v>1</v>
      </c>
    </row>
    <row r="364" spans="1:8" ht="15.75">
      <c r="A364" s="819" t="s">
        <v>594</v>
      </c>
      <c r="B364" s="809"/>
      <c r="C364" s="809"/>
      <c r="D364" s="809"/>
      <c r="E364" s="809"/>
      <c r="F364" s="809"/>
      <c r="G364" s="809"/>
      <c r="H364" s="809"/>
    </row>
    <row r="366" spans="1:8" ht="30">
      <c r="A366" s="224" t="s">
        <v>8</v>
      </c>
      <c r="B366" s="817" t="str">
        <f>'10.-Buenas Prácticas '!B14:M14</f>
        <v>Estrategias para atención de grupos prioritarios en rezago educativo</v>
      </c>
      <c r="C366" s="818"/>
      <c r="D366" s="818"/>
      <c r="E366" s="818"/>
      <c r="F366" s="818"/>
      <c r="G366" s="818"/>
      <c r="H366" s="818"/>
    </row>
    <row r="367" spans="1:8" ht="15">
      <c r="A367" s="234"/>
      <c r="B367" s="268"/>
      <c r="C367" s="268"/>
      <c r="D367" s="268"/>
      <c r="E367" s="268"/>
      <c r="F367" s="268"/>
    </row>
    <row r="368" spans="1:8" ht="38.25" customHeight="1">
      <c r="A368" s="269" t="s">
        <v>9</v>
      </c>
      <c r="B368" s="817" t="str">
        <f>'10.-Buenas Prácticas '!B16:M16</f>
        <v>Priorizar atención a grupos más vulnerables en rezago educativo</v>
      </c>
      <c r="C368" s="818"/>
      <c r="D368" s="818"/>
      <c r="E368" s="818"/>
      <c r="F368" s="818"/>
      <c r="G368" s="818"/>
      <c r="H368" s="818"/>
    </row>
    <row r="369" spans="1:8" ht="15">
      <c r="A369" s="234"/>
      <c r="B369" s="268"/>
      <c r="C369" s="268"/>
      <c r="D369" s="268"/>
      <c r="E369" s="268"/>
      <c r="F369" s="268"/>
    </row>
    <row r="370" spans="1:8" ht="30">
      <c r="A370" s="269" t="s">
        <v>541</v>
      </c>
      <c r="B370" s="817" t="str">
        <f>'10.-Buenas Prácticas '!B19:M19</f>
        <v>La actividad se encuentra en Fase inicial</v>
      </c>
      <c r="C370" s="818"/>
      <c r="D370" s="818"/>
      <c r="E370" s="818"/>
      <c r="F370" s="818"/>
      <c r="G370" s="818"/>
      <c r="H370" s="818"/>
    </row>
    <row r="372" spans="1:8" ht="18" customHeight="1">
      <c r="A372" s="785" t="s">
        <v>544</v>
      </c>
      <c r="B372" s="785"/>
      <c r="C372" s="785"/>
      <c r="D372" s="785"/>
      <c r="E372" s="785"/>
      <c r="F372" s="785"/>
      <c r="G372" s="785"/>
      <c r="H372" s="785"/>
    </row>
    <row r="373" spans="1:8" ht="15">
      <c r="A373" s="227" t="s">
        <v>545</v>
      </c>
      <c r="B373" s="226" t="s">
        <v>546</v>
      </c>
      <c r="C373" s="226" t="s">
        <v>547</v>
      </c>
      <c r="D373" s="226" t="s">
        <v>12</v>
      </c>
      <c r="E373" s="270" t="s">
        <v>13</v>
      </c>
      <c r="F373" s="781" t="s">
        <v>522</v>
      </c>
      <c r="G373" s="781"/>
      <c r="H373" s="781"/>
    </row>
    <row r="374" spans="1:8" ht="32.25" customHeight="1">
      <c r="A374" s="224">
        <v>1</v>
      </c>
      <c r="B374" s="225" t="str">
        <f>'10.-Buenas Prácticas '!B26:E26</f>
        <v>Difusión de las estrategias, se diseñaron frases atractivas y logotipos para cada una.
Se difunde en redes sociales y en el programa de radio del Instituto</v>
      </c>
      <c r="C374" s="290">
        <f>'10.-Buenas Prácticas '!F26</f>
        <v>43497</v>
      </c>
      <c r="D374" s="290">
        <f>'10.-Buenas Prácticas '!G26</f>
        <v>43830</v>
      </c>
      <c r="E374" s="225" t="str">
        <f>'10.-Buenas Prácticas '!H26</f>
        <v>Activo</v>
      </c>
      <c r="F374" s="816" t="str">
        <f>'10.-Buenas Prácticas '!J26</f>
        <v>Se han tenido buenos resultados, se está teniendo respuesta de la población, en cuanto a incorporación y continuidad.</v>
      </c>
      <c r="G374" s="816"/>
      <c r="H374" s="816"/>
    </row>
    <row r="375" spans="1:8" ht="32.25" customHeight="1">
      <c r="A375" s="224">
        <v>2</v>
      </c>
      <c r="B375" s="289" t="str">
        <f>'10.-Buenas Prácticas '!B27:E27</f>
        <v>Se realizaron convenios de colaboración y se han tenido reuniones con ayuntamientos, SEMUJER, asilos, Secretaría del Migrante, SEC, Asociaciones Civiles.</v>
      </c>
      <c r="C375" s="290">
        <f>'10.-Buenas Prácticas '!F27</f>
        <v>43497</v>
      </c>
      <c r="D375" s="290">
        <f>'10.-Buenas Prácticas '!G27</f>
        <v>43830</v>
      </c>
      <c r="E375" s="289" t="str">
        <f>'10.-Buenas Prácticas '!H27</f>
        <v>Activo</v>
      </c>
      <c r="F375" s="816" t="str">
        <f>'10.-Buenas Prácticas '!J27</f>
        <v>Las dependencias han respondido satisfactoriamente en la firma de convenios, se encuentran comprometidos, de acuerdo a lo establecido en el Plan Estatal de Desarrollo alineandose a la línea estratégia Competitividad y Prosperidad</v>
      </c>
      <c r="G375" s="816"/>
      <c r="H375" s="816"/>
    </row>
    <row r="376" spans="1:8" ht="32.25" customHeight="1">
      <c r="A376" s="224">
        <v>3</v>
      </c>
      <c r="B376" s="289" t="str">
        <f>'10.-Buenas Prácticas '!B28:E28</f>
        <v>Seguimiento mediante el área de Concertación.</v>
      </c>
      <c r="C376" s="290">
        <f>'10.-Buenas Prácticas '!F28</f>
        <v>43525</v>
      </c>
      <c r="D376" s="290">
        <f>'10.-Buenas Prácticas '!G28</f>
        <v>43830</v>
      </c>
      <c r="E376" s="289" t="str">
        <f>'10.-Buenas Prácticas '!H28</f>
        <v>Activo</v>
      </c>
      <c r="F376" s="816" t="str">
        <f>'10.-Buenas Prácticas '!J28</f>
        <v>Se tienen reuniones con las dependencias que firmaron convenios.</v>
      </c>
      <c r="G376" s="816"/>
      <c r="H376" s="816"/>
    </row>
    <row r="377" spans="1:8" ht="18.75" customHeight="1"/>
  </sheetData>
  <protectedRanges>
    <protectedRange sqref="B313:D314 B320:D321 B327:D328 B334:D335" name="Rango6_1"/>
    <protectedRange sqref="B313:D314 B320:D321 B327:D328 B334:D335" name="Rango1_1"/>
    <protectedRange sqref="F313 F320 F327 F334" name="Rango6_1_1"/>
    <protectedRange sqref="F314 F321 F328 F335" name="Rango6_1_2"/>
    <protectedRange sqref="B359:D360" name="Rango1"/>
    <protectedRange sqref="B349:D350" name="Rango1_3"/>
  </protectedRanges>
  <mergeCells count="178">
    <mergeCell ref="A357:E357"/>
    <mergeCell ref="A347:E347"/>
    <mergeCell ref="C304:D304"/>
    <mergeCell ref="C305:D305"/>
    <mergeCell ref="E304:F304"/>
    <mergeCell ref="E305:F305"/>
    <mergeCell ref="H44:K44"/>
    <mergeCell ref="A46:A47"/>
    <mergeCell ref="A48:A49"/>
    <mergeCell ref="A50:A51"/>
    <mergeCell ref="A52:A53"/>
    <mergeCell ref="C300:D300"/>
    <mergeCell ref="C301:D301"/>
    <mergeCell ref="C303:D303"/>
    <mergeCell ref="E300:F300"/>
    <mergeCell ref="E301:F301"/>
    <mergeCell ref="E303:F303"/>
    <mergeCell ref="A296:F296"/>
    <mergeCell ref="A298:A299"/>
    <mergeCell ref="C299:D299"/>
    <mergeCell ref="E299:F299"/>
    <mergeCell ref="B298:F298"/>
    <mergeCell ref="C302:D302"/>
    <mergeCell ref="E302:F302"/>
    <mergeCell ref="A274:F274"/>
    <mergeCell ref="C291:D291"/>
    <mergeCell ref="A42:K42"/>
    <mergeCell ref="A41:K41"/>
    <mergeCell ref="A263:F263"/>
    <mergeCell ref="A236:F236"/>
    <mergeCell ref="A240:D240"/>
    <mergeCell ref="A241:A242"/>
    <mergeCell ref="A213:F213"/>
    <mergeCell ref="A238:F238"/>
    <mergeCell ref="C173:E173"/>
    <mergeCell ref="F173:G173"/>
    <mergeCell ref="C174:E174"/>
    <mergeCell ref="F174:G174"/>
    <mergeCell ref="F171:G171"/>
    <mergeCell ref="C171:E171"/>
    <mergeCell ref="C172:E172"/>
    <mergeCell ref="F172:G172"/>
    <mergeCell ref="A169:A170"/>
    <mergeCell ref="B169:B170"/>
    <mergeCell ref="C169:E170"/>
    <mergeCell ref="F169:G170"/>
    <mergeCell ref="C164:E164"/>
    <mergeCell ref="F158:G159"/>
    <mergeCell ref="A356:E356"/>
    <mergeCell ref="D314:E314"/>
    <mergeCell ref="D315:E315"/>
    <mergeCell ref="A311:F311"/>
    <mergeCell ref="C306:D306"/>
    <mergeCell ref="E306:F306"/>
    <mergeCell ref="A309:F309"/>
    <mergeCell ref="D312:E312"/>
    <mergeCell ref="D313:E313"/>
    <mergeCell ref="A346:E346"/>
    <mergeCell ref="D319:E319"/>
    <mergeCell ref="D320:E320"/>
    <mergeCell ref="D321:E321"/>
    <mergeCell ref="D322:E322"/>
    <mergeCell ref="D326:E326"/>
    <mergeCell ref="D327:E327"/>
    <mergeCell ref="D328:E328"/>
    <mergeCell ref="D329:E329"/>
    <mergeCell ref="D333:E333"/>
    <mergeCell ref="D334:E334"/>
    <mergeCell ref="D335:E335"/>
    <mergeCell ref="D336:E336"/>
    <mergeCell ref="A372:H372"/>
    <mergeCell ref="F373:H373"/>
    <mergeCell ref="F374:H374"/>
    <mergeCell ref="F375:H375"/>
    <mergeCell ref="F376:H376"/>
    <mergeCell ref="B370:H370"/>
    <mergeCell ref="B366:H366"/>
    <mergeCell ref="B368:H368"/>
    <mergeCell ref="A364:H364"/>
    <mergeCell ref="E291:F291"/>
    <mergeCell ref="C292:D292"/>
    <mergeCell ref="E292:F292"/>
    <mergeCell ref="C293:D293"/>
    <mergeCell ref="E293:F293"/>
    <mergeCell ref="C282:D282"/>
    <mergeCell ref="E282:F282"/>
    <mergeCell ref="C289:D289"/>
    <mergeCell ref="E289:F289"/>
    <mergeCell ref="C290:D290"/>
    <mergeCell ref="E290:F290"/>
    <mergeCell ref="C287:D288"/>
    <mergeCell ref="E287:F288"/>
    <mergeCell ref="A285:F285"/>
    <mergeCell ref="E267:F267"/>
    <mergeCell ref="C267:D267"/>
    <mergeCell ref="C268:D268"/>
    <mergeCell ref="E268:F268"/>
    <mergeCell ref="C269:D269"/>
    <mergeCell ref="E269:F269"/>
    <mergeCell ref="A287:A288"/>
    <mergeCell ref="B287:B288"/>
    <mergeCell ref="A276:A277"/>
    <mergeCell ref="B276:B277"/>
    <mergeCell ref="C279:D279"/>
    <mergeCell ref="E279:F279"/>
    <mergeCell ref="C280:D280"/>
    <mergeCell ref="E280:F280"/>
    <mergeCell ref="C281:D281"/>
    <mergeCell ref="E281:F281"/>
    <mergeCell ref="C270:D270"/>
    <mergeCell ref="E270:F270"/>
    <mergeCell ref="C271:D271"/>
    <mergeCell ref="E271:F271"/>
    <mergeCell ref="C278:D278"/>
    <mergeCell ref="E278:F278"/>
    <mergeCell ref="C276:D277"/>
    <mergeCell ref="E276:F277"/>
    <mergeCell ref="A265:A266"/>
    <mergeCell ref="B265:B266"/>
    <mergeCell ref="C265:D266"/>
    <mergeCell ref="E265:F266"/>
    <mergeCell ref="A216:A217"/>
    <mergeCell ref="A215:D215"/>
    <mergeCell ref="A261:F261"/>
    <mergeCell ref="A180:G180"/>
    <mergeCell ref="A182:G182"/>
    <mergeCell ref="A196:G196"/>
    <mergeCell ref="A211:F211"/>
    <mergeCell ref="F162:G162"/>
    <mergeCell ref="F163:G163"/>
    <mergeCell ref="F164:G164"/>
    <mergeCell ref="A157:G157"/>
    <mergeCell ref="C161:E161"/>
    <mergeCell ref="C162:E162"/>
    <mergeCell ref="C163:E163"/>
    <mergeCell ref="A158:A159"/>
    <mergeCell ref="B158:B159"/>
    <mergeCell ref="C158:E159"/>
    <mergeCell ref="C160:E160"/>
    <mergeCell ref="F160:G160"/>
    <mergeCell ref="F161:G161"/>
    <mergeCell ref="A16:A17"/>
    <mergeCell ref="A18:A19"/>
    <mergeCell ref="A20:A21"/>
    <mergeCell ref="A104:A109"/>
    <mergeCell ref="A110:A115"/>
    <mergeCell ref="A116:A122"/>
    <mergeCell ref="A123:A128"/>
    <mergeCell ref="A101:K101"/>
    <mergeCell ref="A102:B103"/>
    <mergeCell ref="C102:C103"/>
    <mergeCell ref="D102:G102"/>
    <mergeCell ref="H102:K102"/>
    <mergeCell ref="A77:A78"/>
    <mergeCell ref="A79:A80"/>
    <mergeCell ref="A81:A82"/>
    <mergeCell ref="A75:B76"/>
    <mergeCell ref="C75:C76"/>
    <mergeCell ref="D75:G75"/>
    <mergeCell ref="H75:K75"/>
    <mergeCell ref="A22:A23"/>
    <mergeCell ref="A74:K74"/>
    <mergeCell ref="A44:B45"/>
    <mergeCell ref="C44:C45"/>
    <mergeCell ref="D44:G44"/>
    <mergeCell ref="A7:K7"/>
    <mergeCell ref="A8:K8"/>
    <mergeCell ref="A9:K9"/>
    <mergeCell ref="A3:K3"/>
    <mergeCell ref="A4:K4"/>
    <mergeCell ref="A5:K5"/>
    <mergeCell ref="A2:K2"/>
    <mergeCell ref="A11:K11"/>
    <mergeCell ref="A14:B15"/>
    <mergeCell ref="C14:C15"/>
    <mergeCell ref="D14:G14"/>
    <mergeCell ref="H14:K14"/>
    <mergeCell ref="A12:K12"/>
  </mergeCells>
  <conditionalFormatting sqref="B160:C160 B161:B163">
    <cfRule type="cellIs" dxfId="14" priority="35" operator="equal">
      <formula>#REF!</formula>
    </cfRule>
  </conditionalFormatting>
  <conditionalFormatting sqref="F160:F163">
    <cfRule type="cellIs" dxfId="13" priority="34" operator="equal">
      <formula>#REF!</formula>
    </cfRule>
  </conditionalFormatting>
  <conditionalFormatting sqref="C161">
    <cfRule type="cellIs" dxfId="12" priority="33" operator="equal">
      <formula>#REF!</formula>
    </cfRule>
  </conditionalFormatting>
  <conditionalFormatting sqref="H161:H164">
    <cfRule type="cellIs" dxfId="11" priority="25" operator="equal">
      <formula>#REF!</formula>
    </cfRule>
  </conditionalFormatting>
  <conditionalFormatting sqref="C162">
    <cfRule type="cellIs" dxfId="10" priority="31" operator="equal">
      <formula>#REF!</formula>
    </cfRule>
  </conditionalFormatting>
  <conditionalFormatting sqref="C171">
    <cfRule type="cellIs" dxfId="9" priority="22" operator="equal">
      <formula>#REF!</formula>
    </cfRule>
  </conditionalFormatting>
  <conditionalFormatting sqref="C163">
    <cfRule type="cellIs" dxfId="8" priority="29" operator="equal">
      <formula>#REF!</formula>
    </cfRule>
  </conditionalFormatting>
  <conditionalFormatting sqref="C172">
    <cfRule type="cellIs" dxfId="7" priority="21" operator="equal">
      <formula>#REF!</formula>
    </cfRule>
  </conditionalFormatting>
  <conditionalFormatting sqref="C173">
    <cfRule type="cellIs" dxfId="6" priority="20" operator="equal">
      <formula>#REF!</formula>
    </cfRule>
  </conditionalFormatting>
  <conditionalFormatting sqref="F171:F173">
    <cfRule type="cellIs" dxfId="5" priority="18" operator="equal">
      <formula>#REF!</formula>
    </cfRule>
  </conditionalFormatting>
  <conditionalFormatting sqref="B171:B173">
    <cfRule type="cellIs" dxfId="4" priority="24" operator="equal">
      <formula>#REF!</formula>
    </cfRule>
  </conditionalFormatting>
  <conditionalFormatting sqref="B218:C219">
    <cfRule type="cellIs" dxfId="3" priority="74" operator="equal">
      <formula>$L$9</formula>
    </cfRule>
  </conditionalFormatting>
  <conditionalFormatting sqref="B359:D360">
    <cfRule type="cellIs" dxfId="2" priority="4" operator="equal">
      <formula>#REF!</formula>
    </cfRule>
  </conditionalFormatting>
  <conditionalFormatting sqref="B349:D350">
    <cfRule type="cellIs" dxfId="1" priority="3" operator="equal">
      <formula>#REF!</formula>
    </cfRule>
  </conditionalFormatting>
  <conditionalFormatting sqref="B243:D244">
    <cfRule type="cellIs" dxfId="0" priority="1" operator="equal">
      <formula>$L$9</formula>
    </cfRule>
  </conditionalFormatting>
  <dataValidations count="3">
    <dataValidation allowBlank="1" showInputMessage="1" showErrorMessage="1" errorTitle="Error" error="Solo se aceptan números enteros" sqref="D184 D198"/>
    <dataValidation type="decimal" allowBlank="1" showInputMessage="1" showErrorMessage="1" sqref="F313:F317 B315:D317 B351:D351 E349:E351 B361:D361 E359:E361 F320:F322 B322:D322 F327:F331 B329:D331 F334:F336 B336:D336">
      <formula1>0</formula1>
      <formula2>1000000000000</formula2>
    </dataValidation>
    <dataValidation type="decimal" allowBlank="1" showInputMessage="1" showErrorMessage="1" sqref="B313:D314 B349:D350 B359:D360 B320:D321 B327:D328 B334:D335">
      <formula1>0</formula1>
      <formula2>10000000000</formula2>
    </dataValidation>
  </dataValidations>
  <printOptions horizontalCentered="1"/>
  <pageMargins left="0.23622047244094491" right="0.23622047244094491" top="0.35433070866141736" bottom="0.35433070866141736" header="0.31496062992125984" footer="0.31496062992125984"/>
  <pageSetup scale="67" fitToHeight="0" orientation="landscape" horizontalDpi="4294967294" verticalDpi="4294967294" r:id="rId1"/>
  <rowBreaks count="13" manualBreakCount="13">
    <brk id="39" max="11" man="1"/>
    <brk id="71" max="11" man="1"/>
    <brk id="99" max="11" man="1"/>
    <brk id="128" max="11" man="1"/>
    <brk id="155" max="11" man="1"/>
    <brk id="178" max="11" man="1"/>
    <brk id="208" max="11" man="1"/>
    <brk id="234" max="11" man="1"/>
    <brk id="259" max="11" man="1"/>
    <brk id="294" max="11" man="1"/>
    <brk id="307" max="11" man="1"/>
    <brk id="330" max="11" man="1"/>
    <brk id="362"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5" tint="0.39997558519241921"/>
    <pageSetUpPr fitToPage="1"/>
  </sheetPr>
  <dimension ref="A2:I129"/>
  <sheetViews>
    <sheetView view="pageBreakPreview" topLeftCell="A70" zoomScale="80" zoomScaleNormal="100" zoomScaleSheetLayoutView="100" workbookViewId="0">
      <selection activeCell="G89" sqref="G89"/>
    </sheetView>
  </sheetViews>
  <sheetFormatPr baseColWidth="10" defaultColWidth="11" defaultRowHeight="14.25"/>
  <cols>
    <col min="1" max="1" width="18.125" style="104" customWidth="1"/>
    <col min="2" max="2" width="1.875" style="104" bestFit="1" customWidth="1"/>
    <col min="3" max="3" width="51.75" style="104" customWidth="1"/>
    <col min="4" max="4" width="2" style="104" customWidth="1"/>
    <col min="5" max="5" width="51.75" style="104" customWidth="1"/>
    <col min="6" max="6" width="4.5" style="104" customWidth="1"/>
    <col min="7" max="7" width="34.25" style="104" customWidth="1"/>
    <col min="8" max="8" width="34.5" style="104" customWidth="1"/>
    <col min="9" max="16384" width="11" style="104"/>
  </cols>
  <sheetData>
    <row r="2" spans="1:9" ht="19.5" customHeight="1">
      <c r="A2" s="590" t="s">
        <v>472</v>
      </c>
      <c r="B2" s="590"/>
      <c r="C2" s="590"/>
      <c r="D2" s="590"/>
      <c r="E2" s="590"/>
      <c r="F2" s="55"/>
      <c r="G2" s="55"/>
      <c r="H2" s="55"/>
      <c r="I2" s="55"/>
    </row>
    <row r="3" spans="1:9" ht="14.25" customHeight="1">
      <c r="A3" s="528" t="s">
        <v>473</v>
      </c>
      <c r="B3" s="528"/>
      <c r="C3" s="528"/>
      <c r="D3" s="528"/>
      <c r="E3" s="528"/>
    </row>
    <row r="4" spans="1:9" ht="15" customHeight="1">
      <c r="A4" s="528" t="s">
        <v>474</v>
      </c>
      <c r="B4" s="528"/>
      <c r="C4" s="528"/>
      <c r="D4" s="528"/>
      <c r="E4" s="528"/>
    </row>
    <row r="5" spans="1:9" ht="15" customHeight="1">
      <c r="A5" s="528" t="s">
        <v>526</v>
      </c>
      <c r="B5" s="528"/>
      <c r="C5" s="528"/>
      <c r="D5" s="528"/>
      <c r="E5" s="528"/>
    </row>
    <row r="7" spans="1:9" ht="21" customHeight="1">
      <c r="A7" s="526" t="str">
        <f>Portada!A8</f>
        <v>Zacatecas</v>
      </c>
      <c r="B7" s="526"/>
      <c r="C7" s="526"/>
      <c r="D7" s="526"/>
      <c r="E7" s="526"/>
    </row>
    <row r="8" spans="1:9" ht="18" customHeight="1">
      <c r="A8" s="788" t="s">
        <v>620</v>
      </c>
      <c r="B8" s="788"/>
      <c r="C8" s="788"/>
      <c r="D8" s="788"/>
      <c r="E8" s="788"/>
    </row>
    <row r="9" spans="1:9" s="229" customFormat="1" ht="15.75">
      <c r="A9" s="788" t="s">
        <v>584</v>
      </c>
      <c r="B9" s="788"/>
      <c r="C9" s="788"/>
      <c r="D9" s="788"/>
      <c r="E9" s="788"/>
    </row>
    <row r="10" spans="1:9" ht="16.5" thickBot="1">
      <c r="A10" s="788"/>
      <c r="B10" s="788"/>
      <c r="C10" s="788"/>
      <c r="D10" s="788"/>
      <c r="E10" s="788"/>
    </row>
    <row r="11" spans="1:9" ht="29.45" customHeight="1" thickBot="1">
      <c r="A11" s="385" t="s">
        <v>509</v>
      </c>
      <c r="B11" s="854" t="s">
        <v>557</v>
      </c>
      <c r="C11" s="855"/>
      <c r="D11" s="854" t="s">
        <v>559</v>
      </c>
      <c r="E11" s="855"/>
      <c r="F11" s="853" t="s">
        <v>622</v>
      </c>
      <c r="G11" s="853"/>
      <c r="H11" s="397" t="s">
        <v>623</v>
      </c>
    </row>
    <row r="12" spans="1:9" ht="14.25" customHeight="1">
      <c r="A12" s="859" t="s">
        <v>755</v>
      </c>
      <c r="B12" s="856" t="s">
        <v>3</v>
      </c>
      <c r="C12" s="857"/>
      <c r="D12" s="857"/>
      <c r="E12" s="858"/>
    </row>
    <row r="13" spans="1:9" ht="54" customHeight="1">
      <c r="A13" s="860"/>
      <c r="B13" s="386">
        <v>1</v>
      </c>
      <c r="C13" s="387" t="str">
        <f>'1.Metas ATD H.'!P16</f>
        <v>Los adultos candidatos a incorporarse padecen pobreza extrema por lo que no desean continuar sus estudios</v>
      </c>
      <c r="D13" s="386">
        <v>1</v>
      </c>
      <c r="E13" s="387" t="str">
        <f>'1.Metas ATD H.'!R16</f>
        <v>Se han realizado reuniones de microplaneación, de CIDAP para establecer los compromisos, priorizando los municipios con mayor analfabetismo</v>
      </c>
      <c r="F13" s="395">
        <f>'1.Metas ATD H.'!S16</f>
        <v>1</v>
      </c>
      <c r="G13" s="396" t="str">
        <f>'1.Metas ATD H.'!T16</f>
        <v>Congruente con el Programa Anual Estatal 2019</v>
      </c>
      <c r="H13" s="395">
        <f>'1.Metas ATD H.'!U16</f>
        <v>0</v>
      </c>
    </row>
    <row r="14" spans="1:9" ht="54" customHeight="1" thickBot="1">
      <c r="A14" s="860"/>
      <c r="B14" s="386">
        <v>2</v>
      </c>
      <c r="C14" s="388" t="str">
        <f>'1.Metas ATD H.'!P22</f>
        <v>Se tiene renuencia de los adultos analfabetas ya que la mayoría son adultos mayores, ya no se cuenta con la motivación del apoyo de 500 pesos</v>
      </c>
      <c r="D14" s="386">
        <v>2</v>
      </c>
      <c r="E14" s="388" t="str">
        <f>'1.Metas ATD H.'!R22</f>
        <v>Se han firmado convenios con las distintas instancias gubernamentales,empresas privadas, etc., adquiriendo la corresponsabilidad de incorporación y atención, e insistir al adulto en que se incorpore</v>
      </c>
      <c r="F14" s="395">
        <f>'1.Metas ATD H.'!S22</f>
        <v>2</v>
      </c>
      <c r="G14" s="396" t="str">
        <f>'1.Metas ATD H.'!T22</f>
        <v>No es congruente con el Programa Anual Estatal 2019</v>
      </c>
      <c r="H14" s="395">
        <f>'1.Metas ATD H.'!U22</f>
        <v>0</v>
      </c>
    </row>
    <row r="15" spans="1:9" ht="14.25" customHeight="1">
      <c r="A15" s="860"/>
      <c r="B15" s="856" t="s">
        <v>4</v>
      </c>
      <c r="C15" s="857"/>
      <c r="D15" s="857"/>
      <c r="E15" s="858"/>
    </row>
    <row r="16" spans="1:9" ht="54" customHeight="1">
      <c r="A16" s="860"/>
      <c r="B16" s="386">
        <v>1</v>
      </c>
      <c r="C16" s="388" t="str">
        <f>'1.Metas ATD H.'!P35</f>
        <v>Renuencia de los adultos para incorporarse</v>
      </c>
      <c r="D16" s="386">
        <v>1</v>
      </c>
      <c r="E16" s="387" t="str">
        <f>'1.Metas ATD H.'!R35</f>
        <v>Se han firmado convenios con las distintas instancias gubernamentales,empresas privadas, etc., adquiriendo la corresponsabilidad de incorporación y atención.</v>
      </c>
      <c r="F16" s="395">
        <f>'1.Metas ATD H.'!S35</f>
        <v>2</v>
      </c>
      <c r="G16" s="396" t="str">
        <f>'1.Metas ATD H.'!T35</f>
        <v>No es congruente con el Programa Anual Estatal 2019</v>
      </c>
      <c r="H16" s="395">
        <f>'1.Metas ATD H.'!U35</f>
        <v>0</v>
      </c>
    </row>
    <row r="17" spans="1:8" ht="46.5" customHeight="1" thickBot="1">
      <c r="A17" s="860"/>
      <c r="B17" s="386">
        <v>2</v>
      </c>
      <c r="C17" s="388" t="str">
        <f>'1.Metas ATD H.'!P41</f>
        <v>Algunas veces es difícil tener la continuidad de los adultos que se alfabetizan, existe renuencia por que no le ven el caso seguir estudiando</v>
      </c>
      <c r="D17" s="386">
        <v>2</v>
      </c>
      <c r="E17" s="388" t="str">
        <f>'1.Metas ATD H.'!R41</f>
        <v>En las reuniones CIDAP se tratan temas de sensibilización al adulto, manteniendo el discurso de la corresponsabilidad con los apoyos que se reciben de los ayuntamientos, etc.</v>
      </c>
      <c r="F17" s="395">
        <f>'1.Metas ATD H.'!S41</f>
        <v>1</v>
      </c>
      <c r="G17" s="396" t="str">
        <f>'1.Metas ATD H.'!T41</f>
        <v>Congruente con el Programa Anual Estatal 2019</v>
      </c>
      <c r="H17" s="395">
        <f>'1.Metas ATD H.'!U41</f>
        <v>0</v>
      </c>
    </row>
    <row r="18" spans="1:8" ht="14.25" customHeight="1">
      <c r="A18" s="860"/>
      <c r="B18" s="856" t="s">
        <v>5</v>
      </c>
      <c r="C18" s="857"/>
      <c r="D18" s="857"/>
      <c r="E18" s="858"/>
    </row>
    <row r="19" spans="1:8" ht="46.5" customHeight="1">
      <c r="A19" s="860"/>
      <c r="B19" s="386">
        <v>1</v>
      </c>
      <c r="C19" s="388" t="str">
        <f>'1.Metas ATD H.'!P54</f>
        <v>A veces los aplicadores gastan más en el traslado de lo que perciben</v>
      </c>
      <c r="D19" s="386">
        <v>1</v>
      </c>
      <c r="E19" s="387" t="str">
        <f>'1.Metas ATD H.'!R54</f>
        <v xml:space="preserve">Se va a solicitar se analicen los criterios de pago a los aplicadores para flexibilizar las gratificaciones </v>
      </c>
      <c r="F19" s="395">
        <f>'1.Metas ATD H.'!S54</f>
        <v>1</v>
      </c>
      <c r="G19" s="396" t="str">
        <f>'1.Metas ATD H.'!T54</f>
        <v>Congruente con el Programa Anual Estatal 2019</v>
      </c>
      <c r="H19" s="395">
        <f>'1.Metas ATD H.'!U54</f>
        <v>0</v>
      </c>
    </row>
    <row r="20" spans="1:8" ht="46.5" customHeight="1" thickBot="1">
      <c r="A20" s="860"/>
      <c r="B20" s="386">
        <v>2</v>
      </c>
      <c r="C20" s="388" t="str">
        <f>'1.Metas ATD H.'!P60</f>
        <v>En el primer trimestre no se tuvo mucha actividad ya que no se conocía meta ni presupuesto, además, debido a que desde octubre del 2018 se detuvieron las actividades, se afectó en la continuidad, se dieron de baja muchas figuras solidarias</v>
      </c>
      <c r="D20" s="386">
        <v>2</v>
      </c>
      <c r="E20" s="388" t="str">
        <f>'1.Metas ATD H.'!R60</f>
        <v>Reuniones del CIDAP, visitas del Director General  a las Coordinaciones, para la motivación del personal y figuras solidarias. Solicitar se apruebe la incorporación de más Figuras y de Técnicos Docentes.</v>
      </c>
      <c r="F20" s="395">
        <f>'1.Metas ATD H.'!S60</f>
        <v>2</v>
      </c>
      <c r="G20" s="396" t="str">
        <f>'1.Metas ATD H.'!T60</f>
        <v>No es congruente con el Programa Anual Estatal 2019</v>
      </c>
      <c r="H20" s="395">
        <f>'1.Metas ATD H.'!U60</f>
        <v>0</v>
      </c>
    </row>
    <row r="21" spans="1:8" ht="14.25" customHeight="1">
      <c r="A21" s="860"/>
      <c r="B21" s="856" t="s">
        <v>6</v>
      </c>
      <c r="C21" s="857"/>
      <c r="D21" s="857"/>
      <c r="E21" s="858"/>
      <c r="F21" s="395"/>
      <c r="G21" s="396"/>
      <c r="H21" s="395"/>
    </row>
    <row r="22" spans="1:8" ht="44.25" customHeight="1">
      <c r="A22" s="860"/>
      <c r="B22" s="386">
        <v>1</v>
      </c>
      <c r="C22" s="388" t="str">
        <f>'1.Metas ATD H.'!P73</f>
        <v>La inseguridad en el Estado ha mermado la incorporación</v>
      </c>
      <c r="D22" s="386">
        <v>1</v>
      </c>
      <c r="E22" s="387" t="str">
        <f>'1.Metas ATD H.'!R73</f>
        <v>Se trata de no exponer a técnicos docentes y figuras solidarias, realizando las recomendaciones necesarias para evitar incidentes.</v>
      </c>
      <c r="F22" s="395">
        <f>'1.Metas ATD H.'!S73</f>
        <v>1</v>
      </c>
      <c r="G22" s="396" t="str">
        <f>'1.Metas ATD H.'!T73</f>
        <v>Congruente con el Programa Anual Estatal 2019</v>
      </c>
      <c r="H22" s="395">
        <f>'1.Metas ATD H.'!U73</f>
        <v>0</v>
      </c>
    </row>
    <row r="23" spans="1:8" ht="46.5" customHeight="1" thickBot="1">
      <c r="A23" s="861"/>
      <c r="B23" s="389">
        <v>2</v>
      </c>
      <c r="C23" s="390" t="str">
        <f>'1.Metas ATD H.'!P79</f>
        <v>En el primer trimestre no se tuvo mucha actividad ya que no se conocía meta ni presupuesto, además, debido a que desde octubre del 2018 se detuvieron las actividades, se afectó en la continuidad, se dieron de baja muchas figuras solidarias</v>
      </c>
      <c r="D23" s="391">
        <v>2</v>
      </c>
      <c r="E23" s="390" t="str">
        <f>'1.Metas ATD H.'!R79</f>
        <v>Se tiene constante comunicación con la Secreataría de Educación para incorporar a los desertores del sistema escolarizado formal.
Reuniones del CIDAP, visitas del Director General  a las Coordinaciones, para la motivación del personal y figuras solidarias. Solicitar se apruebe la incorporación de más Figuras y de Técnicos Docentes.</v>
      </c>
      <c r="F23" s="395">
        <f>'1.Metas ATD H.'!S79</f>
        <v>1</v>
      </c>
      <c r="G23" s="396" t="str">
        <f>'1.Metas ATD H.'!T79</f>
        <v>Congruente con el Programa Anual Estatal 2019</v>
      </c>
      <c r="H23" s="395">
        <f>'1.Metas ATD H.'!U79</f>
        <v>0</v>
      </c>
    </row>
    <row r="24" spans="1:8" ht="14.25" customHeight="1">
      <c r="A24" s="859" t="s">
        <v>756</v>
      </c>
      <c r="B24" s="856" t="s">
        <v>3</v>
      </c>
      <c r="C24" s="857"/>
      <c r="D24" s="857"/>
      <c r="E24" s="858"/>
      <c r="F24" s="395"/>
      <c r="G24" s="396"/>
      <c r="H24" s="395"/>
    </row>
    <row r="25" spans="1:8" ht="46.5" customHeight="1">
      <c r="A25" s="860"/>
      <c r="B25" s="386">
        <v>1</v>
      </c>
      <c r="C25" s="387" t="str">
        <f>'1.1 Metas ATD Indígena'!P16</f>
        <v>NO APLICA PARA ZAC</v>
      </c>
      <c r="D25" s="386">
        <v>1</v>
      </c>
      <c r="E25" s="387" t="str">
        <f>'1.1 Metas ATD Indígena'!R16</f>
        <v>NO APLICA PARA ZAC</v>
      </c>
      <c r="F25" s="444">
        <f>'1.1 Metas ATD Indígena'!S16</f>
        <v>1</v>
      </c>
      <c r="G25" s="474" t="str">
        <f>'1.1 Metas ATD Indígena'!T16</f>
        <v>Congruente con el Programa Anual Estatal 2019</v>
      </c>
      <c r="H25" s="444">
        <f>'1.1 Metas ATD Indígena'!U16</f>
        <v>0</v>
      </c>
    </row>
    <row r="26" spans="1:8" ht="46.5" customHeight="1" thickBot="1">
      <c r="A26" s="860"/>
      <c r="B26" s="386">
        <v>2</v>
      </c>
      <c r="C26" s="388" t="str">
        <f>'1.1 Metas ATD Indígena'!P22</f>
        <v>NO APLICA PARA ZAC</v>
      </c>
      <c r="D26" s="386">
        <v>2</v>
      </c>
      <c r="E26" s="388" t="str">
        <f>'1.1 Metas ATD Indígena'!R22</f>
        <v>NO APLICA PARA ZAC</v>
      </c>
      <c r="F26" s="444">
        <f>'1.1 Metas ATD Indígena'!S22</f>
        <v>2</v>
      </c>
      <c r="G26" s="474" t="str">
        <f>'1.1 Metas ATD Indígena'!T22</f>
        <v>No es congruente con el Programa Anual Estatal 2019</v>
      </c>
      <c r="H26" s="444">
        <f>'1.1 Metas ATD Indígena'!U22</f>
        <v>0</v>
      </c>
    </row>
    <row r="27" spans="1:8" ht="24" customHeight="1">
      <c r="A27" s="860"/>
      <c r="B27" s="856" t="s">
        <v>4</v>
      </c>
      <c r="C27" s="857"/>
      <c r="D27" s="857"/>
      <c r="E27" s="858"/>
      <c r="F27" s="444"/>
      <c r="G27" s="474"/>
      <c r="H27" s="444"/>
    </row>
    <row r="28" spans="1:8" ht="46.5" customHeight="1">
      <c r="A28" s="860"/>
      <c r="B28" s="386">
        <v>1</v>
      </c>
      <c r="C28" s="388" t="str">
        <f>'1.1 Metas ATD Indígena'!P35</f>
        <v>NO APLICA PARA ZAC</v>
      </c>
      <c r="D28" s="386">
        <v>1</v>
      </c>
      <c r="E28" s="387" t="str">
        <f>'1.1 Metas ATD Indígena'!R35</f>
        <v>NO APLICA PARA ZAC</v>
      </c>
      <c r="F28" s="444">
        <f>'1.1 Metas ATD Indígena'!S35</f>
        <v>2</v>
      </c>
      <c r="G28" s="474" t="str">
        <f>'1.1 Metas ATD Indígena'!T35</f>
        <v>No es congruente con el Programa Anual Estatal 2019</v>
      </c>
      <c r="H28" s="444">
        <f>'1.1 Metas ATD Indígena'!U35</f>
        <v>0</v>
      </c>
    </row>
    <row r="29" spans="1:8" ht="46.5" customHeight="1" thickBot="1">
      <c r="A29" s="860"/>
      <c r="B29" s="386">
        <v>2</v>
      </c>
      <c r="C29" s="388" t="str">
        <f>'1.1 Metas ATD Indígena'!P41</f>
        <v>NO APLICA PARA ZAC</v>
      </c>
      <c r="D29" s="386">
        <v>2</v>
      </c>
      <c r="E29" s="388" t="str">
        <f>'1.1 Metas ATD Indígena'!R41</f>
        <v>NO APLICA PARA ZAC</v>
      </c>
      <c r="F29" s="444">
        <f>'1.1 Metas ATD Indígena'!S41</f>
        <v>1</v>
      </c>
      <c r="G29" s="474" t="str">
        <f>'1.1 Metas ATD Indígena'!T41</f>
        <v>Congruente con el Programa Anual Estatal 2019</v>
      </c>
      <c r="H29" s="444">
        <f>'1.1 Metas ATD Indígena'!U41</f>
        <v>0</v>
      </c>
    </row>
    <row r="30" spans="1:8" ht="24" customHeight="1">
      <c r="A30" s="860"/>
      <c r="B30" s="856" t="s">
        <v>5</v>
      </c>
      <c r="C30" s="857"/>
      <c r="D30" s="857"/>
      <c r="E30" s="858"/>
      <c r="F30" s="444"/>
      <c r="G30" s="474"/>
      <c r="H30" s="444"/>
    </row>
    <row r="31" spans="1:8" ht="46.5" customHeight="1">
      <c r="A31" s="860"/>
      <c r="B31" s="386">
        <v>1</v>
      </c>
      <c r="C31" s="388" t="str">
        <f>'1.1 Metas ATD Indígena'!P54</f>
        <v>NO APLICA PARA ZAC</v>
      </c>
      <c r="D31" s="386">
        <v>1</v>
      </c>
      <c r="E31" s="387" t="str">
        <f>'1.1 Metas ATD Indígena'!R54</f>
        <v>NO APLICA PARA ZAC</v>
      </c>
      <c r="F31" s="444">
        <f>'1.1 Metas ATD Indígena'!S54</f>
        <v>1</v>
      </c>
      <c r="G31" s="474" t="str">
        <f>'1.1 Metas ATD Indígena'!T54</f>
        <v>Congruente con el Programa Anual Estatal 2019</v>
      </c>
      <c r="H31" s="444">
        <f>'1.1 Metas ATD Indígena'!U54</f>
        <v>0</v>
      </c>
    </row>
    <row r="32" spans="1:8" ht="46.5" customHeight="1" thickBot="1">
      <c r="A32" s="860"/>
      <c r="B32" s="386">
        <v>2</v>
      </c>
      <c r="C32" s="388" t="str">
        <f>'1.1 Metas ATD Indígena'!R60</f>
        <v>NO APLICA PARA ZAC</v>
      </c>
      <c r="D32" s="386">
        <v>2</v>
      </c>
      <c r="E32" s="388" t="str">
        <f>'1.1 Metas ATD Indígena'!R60</f>
        <v>NO APLICA PARA ZAC</v>
      </c>
      <c r="F32" s="444">
        <f>'1.1 Metas ATD Indígena'!S60</f>
        <v>2</v>
      </c>
      <c r="G32" s="474" t="str">
        <f>'1.1 Metas ATD Indígena'!T60</f>
        <v>No es congruente con el Programa Anual Estatal 2019</v>
      </c>
      <c r="H32" s="444">
        <f>'1.1 Metas ATD Indígena'!U60</f>
        <v>0</v>
      </c>
    </row>
    <row r="33" spans="1:8" ht="24" customHeight="1">
      <c r="A33" s="860"/>
      <c r="B33" s="856" t="s">
        <v>6</v>
      </c>
      <c r="C33" s="857"/>
      <c r="D33" s="857"/>
      <c r="E33" s="858"/>
      <c r="F33" s="444"/>
      <c r="G33" s="474"/>
      <c r="H33" s="444"/>
    </row>
    <row r="34" spans="1:8" ht="46.5" customHeight="1">
      <c r="A34" s="860"/>
      <c r="B34" s="386">
        <v>1</v>
      </c>
      <c r="C34" s="388" t="str">
        <f>'1.1 Metas ATD Indígena'!P73</f>
        <v>NO APLICA PARA ZAC</v>
      </c>
      <c r="D34" s="386">
        <v>1</v>
      </c>
      <c r="E34" s="387" t="str">
        <f>'1.1 Metas ATD Indígena'!R73</f>
        <v>NO APLICA PARA ZAC</v>
      </c>
      <c r="F34" s="444">
        <f>'1.1 Metas ATD Indígena'!S54</f>
        <v>1</v>
      </c>
      <c r="G34" s="474" t="str">
        <f>'1.1 Metas ATD Indígena'!T73</f>
        <v>Congruente con el Programa Anual Estatal 2019</v>
      </c>
      <c r="H34" s="444">
        <f>'1.1 Metas ATD Indígena'!U73</f>
        <v>0</v>
      </c>
    </row>
    <row r="35" spans="1:8" ht="46.5" customHeight="1" thickBot="1">
      <c r="A35" s="861"/>
      <c r="B35" s="470">
        <v>2</v>
      </c>
      <c r="C35" s="390" t="str">
        <f>'1.1 Metas ATD Indígena'!P79</f>
        <v>NO APLICA PARA ZAC</v>
      </c>
      <c r="D35" s="391">
        <v>2</v>
      </c>
      <c r="E35" s="390" t="str">
        <f>'1.1 Metas ATD Indígena'!R79</f>
        <v>NO APLICA PARA ZAC</v>
      </c>
      <c r="F35" s="444">
        <f>'1.1 Metas ATD Indígena'!S79</f>
        <v>1</v>
      </c>
      <c r="G35" s="474" t="str">
        <f>'1.1 Metas ATD Indígena'!T79</f>
        <v>Congruente con el Programa Anual Estatal 2019</v>
      </c>
      <c r="H35" s="444">
        <f>'1.1 Metas ATD Indígena'!U79</f>
        <v>0</v>
      </c>
    </row>
    <row r="36" spans="1:8" s="392" customFormat="1" ht="14.25" customHeight="1">
      <c r="A36" s="862" t="s">
        <v>558</v>
      </c>
      <c r="B36" s="856" t="s">
        <v>510</v>
      </c>
      <c r="C36" s="857"/>
      <c r="D36" s="857"/>
      <c r="E36" s="858"/>
    </row>
    <row r="37" spans="1:8" ht="46.5" customHeight="1">
      <c r="A37" s="863"/>
      <c r="B37" s="386">
        <v>1</v>
      </c>
      <c r="C37" s="387" t="str">
        <f>'2. Metas Formación'!P14</f>
        <v>Dado que el recurso de formación llegó en marzo, la formación de figuras educativas en cz (organizadores de servicios educativos, formadores especializados y enlaces educativos en cz) se realizó de manera un tanto tardía a este factor se agrega el hecho de contar en un 90% con figuras de formación de nuevo ingreso.</v>
      </c>
      <c r="D37" s="386">
        <v>1</v>
      </c>
      <c r="E37" s="387" t="str">
        <f>'2. Metas Formación'!R14</f>
        <v>Realizar visitas a las coordinaciones de zona para reforzar contenidos de formación inicial de formadores especializados, ello propiciará la programación de e ventos de formación tanto inicial como continua</v>
      </c>
      <c r="F37" s="395">
        <f>'2. Metas Formación'!S14</f>
        <v>1</v>
      </c>
      <c r="G37" s="396" t="str">
        <f>'2. Metas Formación'!T14</f>
        <v>Congruente con el Programa Anual Estatal 2019</v>
      </c>
      <c r="H37" s="395">
        <f>'2. Metas Formación'!U14</f>
        <v>0</v>
      </c>
    </row>
    <row r="38" spans="1:8" ht="46.5" customHeight="1" thickBot="1">
      <c r="A38" s="863"/>
      <c r="B38" s="386">
        <v>2</v>
      </c>
      <c r="C38" s="388" t="str">
        <f>'2. Metas Formación'!P20</f>
        <v xml:space="preserve">En virtud de que la operación del servicio educativo permaneció varado por un tiempo considerable  es un tanto complicado su reinicio por la situación que guardan los educandos y los asesores educativos en le sistema , estos factores impactan negativamente y de manera directa en la programación y realización de e ventos de formación </v>
      </c>
      <c r="D38" s="386">
        <v>2</v>
      </c>
      <c r="E38" s="388" t="str">
        <f>'2. Metas Formación'!R20</f>
        <v>Realizar reuniones de balance académico en las coordinaciones de zona  para valorar el desempeño de los formadores especializados y, con ello propiciar que los eventos de formación se realicen lo más pronto posible</v>
      </c>
      <c r="F38" s="395">
        <f>'2. Metas Formación'!S20</f>
        <v>2</v>
      </c>
      <c r="G38" s="396" t="str">
        <f>'2. Metas Formación'!T20</f>
        <v>No es congruente con el Programa Anual Estatal 2019</v>
      </c>
      <c r="H38" s="395">
        <f>'2. Metas Formación'!U20</f>
        <v>0</v>
      </c>
    </row>
    <row r="39" spans="1:8" s="392" customFormat="1" ht="14.25" customHeight="1">
      <c r="A39" s="863"/>
      <c r="B39" s="856" t="s">
        <v>4</v>
      </c>
      <c r="C39" s="857"/>
      <c r="D39" s="857"/>
      <c r="E39" s="858"/>
    </row>
    <row r="40" spans="1:8" ht="46.5" customHeight="1">
      <c r="A40" s="863"/>
      <c r="B40" s="386">
        <v>1</v>
      </c>
      <c r="C40" s="387" t="str">
        <f>'2. Metas Formación'!P33</f>
        <v>Dado que el recurso de formación llegó en marzo, la formación de figuras educativas en cz (organizadores de servicios educativos, formadores especializados y enlaces educativos en cz) se realizó de manera un tanto tardía a este factor se agrega el hecho de contar en un 90% con figuras de formación de nuevo ingreso.</v>
      </c>
      <c r="D40" s="386">
        <v>1</v>
      </c>
      <c r="E40" s="387" t="str">
        <f>'2. Metas Formación'!R33</f>
        <v>Realizar visitas a las coordinaciones de zona para reforzar contenidos de formación inicial de formadores especializados, ello propiciará la programación de e ventos de formación tanto inicial como continua</v>
      </c>
      <c r="F40" s="395">
        <f>'2. Metas Formación'!S33</f>
        <v>1</v>
      </c>
      <c r="G40" s="396" t="str">
        <f>'2. Metas Formación'!T33</f>
        <v>Congruente con el Programa Anual Estatal 2019</v>
      </c>
      <c r="H40" s="395">
        <f>'2. Metas Formación'!U33</f>
        <v>0</v>
      </c>
    </row>
    <row r="41" spans="1:8" ht="46.5" customHeight="1" thickBot="1">
      <c r="A41" s="863"/>
      <c r="B41" s="386">
        <v>2</v>
      </c>
      <c r="C41" s="388" t="str">
        <f>'2. Metas Formación'!P39</f>
        <v xml:space="preserve">En virtud de que la operación del servicio educativo permaneció varado por un tiempo considerable  es un tanto complicado su reinicio por la situación que guardan los educandos y los asesores educativos en le sistema , estos factores impactan negativamente y de manera directa en la programación y realización de e ventos de formación </v>
      </c>
      <c r="D41" s="386">
        <v>2</v>
      </c>
      <c r="E41" s="388" t="str">
        <f>'2. Metas Formación'!R39</f>
        <v>Realizar reuniones de balance académico en las coordinaciones de zona  para valorar el desempeño de los formadores especializados y, con ello propiciar que los eventos de formación se realicen lo más pronto posible</v>
      </c>
      <c r="F41" s="395">
        <f>'2. Metas Formación'!S39</f>
        <v>2</v>
      </c>
      <c r="G41" s="396" t="str">
        <f>'2. Metas Formación'!T39</f>
        <v>No es congruente con el Programa Anual Estatal 2019</v>
      </c>
      <c r="H41" s="395">
        <f>'2. Metas Formación'!U39</f>
        <v>0</v>
      </c>
    </row>
    <row r="42" spans="1:8" ht="14.25" customHeight="1">
      <c r="A42" s="863"/>
      <c r="B42" s="856" t="s">
        <v>5</v>
      </c>
      <c r="C42" s="857"/>
      <c r="D42" s="857"/>
      <c r="E42" s="858"/>
    </row>
    <row r="43" spans="1:8" ht="46.5" customHeight="1">
      <c r="A43" s="863"/>
      <c r="B43" s="386">
        <v>1</v>
      </c>
      <c r="C43" s="387" t="str">
        <f>'2. Metas Formación'!P52</f>
        <v>Realizar visitas a las coordinaciones de zona para reforzar contenidos de formación inicial de formadores especializados, ello propiciará la programación de e ventos de formación tanto inicial como continua</v>
      </c>
      <c r="D43" s="386">
        <v>1</v>
      </c>
      <c r="E43" s="387" t="str">
        <f>'2. Metas Formación'!R52</f>
        <v>Realizar visitas a las coordinaciones de zona para reforzar contenidos de formación inicial de formadores especializados, ello propiciará la programación de e ventos de formación tanto inicial como continua</v>
      </c>
      <c r="F43" s="395">
        <f>'2. Metas Formación'!S52</f>
        <v>1</v>
      </c>
      <c r="G43" s="396" t="str">
        <f>'2. Metas Formación'!T52</f>
        <v>Congruente con el Programa Anual Estatal 2019</v>
      </c>
      <c r="H43" s="395">
        <f>'2. Metas Formación'!U52</f>
        <v>0</v>
      </c>
    </row>
    <row r="44" spans="1:8" ht="46.5" customHeight="1" thickBot="1">
      <c r="A44" s="863"/>
      <c r="B44" s="386">
        <v>2</v>
      </c>
      <c r="C44" s="388" t="str">
        <f>'2. Metas Formación'!P58</f>
        <v xml:space="preserve">En virtud de que la operación del servicio educativo permaneció varado por un tiempo considerable  es un tanto complicado su reinicio por la situación que guardan los educandos y los asesores educativos en le sistema , estos factores impactan negativamente y de manera directa en la programación y realización de e ventos de formación </v>
      </c>
      <c r="D44" s="386">
        <v>2</v>
      </c>
      <c r="E44" s="388" t="str">
        <f>'2. Metas Formación'!R58</f>
        <v>Realizar reuniones de balance académico en las coordinaciones de zona  para valorar el desempeño de los formadores especializados y, con ello propiciar que los eventos de formación se realicen lo más pronto posible</v>
      </c>
      <c r="F44" s="395">
        <f>'2. Metas Formación'!S58</f>
        <v>2</v>
      </c>
      <c r="G44" s="396" t="str">
        <f>'2. Metas Formación'!T58</f>
        <v>No es congruente con el Programa Anual Estatal 2019</v>
      </c>
      <c r="H44" s="395">
        <f>'2. Metas Formación'!U58</f>
        <v>0</v>
      </c>
    </row>
    <row r="45" spans="1:8" ht="14.25" customHeight="1">
      <c r="A45" s="863"/>
      <c r="B45" s="856" t="s">
        <v>6</v>
      </c>
      <c r="C45" s="857"/>
      <c r="D45" s="857"/>
      <c r="E45" s="858"/>
    </row>
    <row r="46" spans="1:8" ht="46.5" customHeight="1">
      <c r="A46" s="863"/>
      <c r="B46" s="386">
        <v>1</v>
      </c>
      <c r="C46" s="387" t="str">
        <f>'2. Metas Formación'!P71</f>
        <v>Realizar visitas a las coordinaciones de zona para reforzar contenidos de formación inicial de formadores especializados, ello propiciará la programación de e ventos de formación tanto inicial como continua</v>
      </c>
      <c r="D46" s="386">
        <v>1</v>
      </c>
      <c r="E46" s="387" t="str">
        <f>'2. Metas Formación'!R71</f>
        <v>Realizar visitas a las coordinaciones de zona para reforzar contenidos de formación inicial de formadores especializados, ello propiciará la programación de e ventos de formación tanto inicial como continua</v>
      </c>
      <c r="F46" s="395">
        <f>'2. Metas Formación'!S71</f>
        <v>1</v>
      </c>
      <c r="G46" s="396" t="str">
        <f>'2. Metas Formación'!T71</f>
        <v>Congruente con el Programa Anual Estatal 2019</v>
      </c>
      <c r="H46" s="395">
        <f>'2. Metas Formación'!U71</f>
        <v>0</v>
      </c>
    </row>
    <row r="47" spans="1:8" ht="46.5" customHeight="1" thickBot="1">
      <c r="A47" s="870"/>
      <c r="B47" s="414">
        <v>2</v>
      </c>
      <c r="C47" s="390" t="str">
        <f>'2. Metas Formación'!P77</f>
        <v xml:space="preserve">En virtud de que la operación del servicio educativo permaneció varado por un tiempo considerable  es un tanto complicado su reinicio por la situación que guardan los educandos y los asesores educativos en le sistema , estos factores impactan negativamente y de manera directa en la programación y realización de e ventos de formación </v>
      </c>
      <c r="D47" s="391">
        <v>2</v>
      </c>
      <c r="E47" s="390" t="str">
        <f>'2. Metas Formación'!R77</f>
        <v>Realizar reuniones de balance académico en las coordinaciones de zona  para valorar el desempeño de los formadores especializados y, con ello propiciar que los eventos de formación se realicen lo más pronto posible</v>
      </c>
      <c r="F47" s="395">
        <f>'2. Metas Formación'!S77</f>
        <v>2</v>
      </c>
      <c r="G47" s="396" t="str">
        <f>'2. Metas Formación'!T77</f>
        <v>No es congruente con el Programa Anual Estatal 2019</v>
      </c>
      <c r="H47" s="395">
        <f>'2. Metas Formación'!U77</f>
        <v>0</v>
      </c>
    </row>
    <row r="48" spans="1:8" ht="14.25" customHeight="1">
      <c r="A48" s="862" t="s">
        <v>560</v>
      </c>
      <c r="B48" s="856" t="s">
        <v>510</v>
      </c>
      <c r="C48" s="857"/>
      <c r="D48" s="857"/>
      <c r="E48" s="858"/>
    </row>
    <row r="49" spans="1:8" ht="46.5" customHeight="1">
      <c r="A49" s="863"/>
      <c r="B49" s="386">
        <v>1</v>
      </c>
      <c r="C49" s="387" t="str">
        <f>'3.- Metas S.Vulnerabilidad'!P14</f>
        <v>No se tienen asesores para atender población de ciegos y débiles visuales</v>
      </c>
      <c r="D49" s="386">
        <v>1</v>
      </c>
      <c r="E49" s="387" t="str">
        <f>'3.- Metas S.Vulnerabilidad'!R14:R14</f>
        <v>Se va a insistir en la búsqueda de asesores que atiendan a esta población, apoyándonos con el Instituto de Inclusión del Estado</v>
      </c>
      <c r="F49" s="395">
        <f>'3.- Metas S.Vulnerabilidad'!S14</f>
        <v>1</v>
      </c>
      <c r="G49" s="396" t="str">
        <f>'3.- Metas S.Vulnerabilidad'!T14</f>
        <v>Congruente con el Programa Anual Estatal 2019</v>
      </c>
      <c r="H49" s="395">
        <f>'3.- Metas S.Vulnerabilidad'!U14</f>
        <v>0</v>
      </c>
    </row>
    <row r="50" spans="1:8" ht="46.5" customHeight="1" thickBot="1">
      <c r="A50" s="863"/>
      <c r="B50" s="386">
        <v>2</v>
      </c>
      <c r="C50" s="388" t="str">
        <f>'3.- Metas S.Vulnerabilidad'!P20</f>
        <v>Renuencia del adulto mayor a incorporarse</v>
      </c>
      <c r="D50" s="386">
        <v>2</v>
      </c>
      <c r="E50" s="388" t="str">
        <f>'3.- Metas S.Vulnerabilidad'!R20</f>
        <v>Realizar labor de motivación constante, apoyarse mediante las casas hogar y convenios con otras instancias para que nos apoyen.</v>
      </c>
      <c r="F50" s="395">
        <f>'3.- Metas S.Vulnerabilidad'!S20</f>
        <v>2</v>
      </c>
      <c r="G50" s="396" t="str">
        <f>'3.- Metas S.Vulnerabilidad'!T20</f>
        <v>No es congruente con el Programa Anual Estatal 2019</v>
      </c>
      <c r="H50" s="395">
        <f>'3.- Metas S.Vulnerabilidad'!U20</f>
        <v>0</v>
      </c>
    </row>
    <row r="51" spans="1:8" ht="14.25" customHeight="1">
      <c r="A51" s="863"/>
      <c r="B51" s="856" t="s">
        <v>4</v>
      </c>
      <c r="C51" s="857"/>
      <c r="D51" s="857"/>
      <c r="E51" s="858"/>
    </row>
    <row r="52" spans="1:8" ht="46.5" customHeight="1">
      <c r="A52" s="863"/>
      <c r="B52" s="386">
        <v>1</v>
      </c>
      <c r="C52" s="387" t="str">
        <f>'3.- Metas S.Vulnerabilidad'!P34</f>
        <v>No se tienen asesores para atender población de ciegos y débiles visuales, se desconoce el nivel educativo de la población con estas condiciones</v>
      </c>
      <c r="D52" s="386">
        <v>1</v>
      </c>
      <c r="E52" s="387" t="str">
        <f>'3.- Metas S.Vulnerabilidad'!R34</f>
        <v>Se va a insistir en la búsqueda de asesores que atiendan a esta población, apoyándonos con el Instituto de Inclusión del Estado</v>
      </c>
      <c r="F52" s="395">
        <f>'3.- Metas S.Vulnerabilidad'!S34</f>
        <v>1</v>
      </c>
      <c r="G52" s="396" t="str">
        <f>'3.- Metas S.Vulnerabilidad'!T34</f>
        <v>Congruente con el Programa Anual Estatal 2019</v>
      </c>
      <c r="H52" s="395">
        <f>'3.- Metas S.Vulnerabilidad'!U34</f>
        <v>0</v>
      </c>
    </row>
    <row r="53" spans="1:8" ht="46.5" customHeight="1" thickBot="1">
      <c r="A53" s="863"/>
      <c r="B53" s="386">
        <v>2</v>
      </c>
      <c r="C53" s="388" t="str">
        <f>'3.- Metas S.Vulnerabilidad'!P40</f>
        <v>Deserción</v>
      </c>
      <c r="D53" s="386">
        <v>2</v>
      </c>
      <c r="E53" s="388" t="str">
        <f>'3.- Metas S.Vulnerabilidad'!R40</f>
        <v>Apoyarse con las instancias con las que se tiene convenio para reicorporar</v>
      </c>
      <c r="F53" s="395">
        <f>'3.- Metas S.Vulnerabilidad'!S40</f>
        <v>2</v>
      </c>
      <c r="G53" s="396" t="str">
        <f>'3.- Metas S.Vulnerabilidad'!T40</f>
        <v>No es congruente con el Programa Anual Estatal 2019</v>
      </c>
      <c r="H53" s="395">
        <f>'3.- Metas S.Vulnerabilidad'!U40</f>
        <v>0</v>
      </c>
    </row>
    <row r="54" spans="1:8" ht="14.25" customHeight="1">
      <c r="A54" s="863"/>
      <c r="B54" s="856" t="s">
        <v>5</v>
      </c>
      <c r="C54" s="857"/>
      <c r="D54" s="857"/>
      <c r="E54" s="858"/>
    </row>
    <row r="55" spans="1:8" ht="46.5" customHeight="1">
      <c r="A55" s="863"/>
      <c r="B55" s="386">
        <v>1</v>
      </c>
      <c r="C55" s="387" t="str">
        <f>'3.- Metas S.Vulnerabilidad'!P53</f>
        <v>No se tienen asesores para atender población de ciegos y débiles visuales, se desconoce el nivel educativo de la población con estas condiciones</v>
      </c>
      <c r="D55" s="386">
        <v>1</v>
      </c>
      <c r="E55" s="387" t="str">
        <f>'3.- Metas S.Vulnerabilidad'!R53</f>
        <v>Se va a insistir en la búsqueda de asesores que atiendan a esta población, apoyándonos con el Instituto de Inclusión del Estado</v>
      </c>
      <c r="F55" s="395">
        <f>'3.- Metas S.Vulnerabilidad'!S53</f>
        <v>2</v>
      </c>
      <c r="G55" s="396" t="str">
        <f>'3.- Metas S.Vulnerabilidad'!T53</f>
        <v>No es congruente con el Programa Anual Estatal 2019</v>
      </c>
      <c r="H55" s="395">
        <f>'3.- Metas S.Vulnerabilidad'!U53</f>
        <v>0</v>
      </c>
    </row>
    <row r="56" spans="1:8" ht="46.5" customHeight="1" thickBot="1">
      <c r="A56" s="863"/>
      <c r="B56" s="386">
        <v>2</v>
      </c>
      <c r="C56" s="388" t="str">
        <f>'3.- Metas S.Vulnerabilidad'!P60</f>
        <v>En el nivel 10 - 14 prevalece que son niños vulnerables, en marginación y se dificulta atenderlos</v>
      </c>
      <c r="D56" s="386">
        <v>2</v>
      </c>
      <c r="E56" s="388" t="str">
        <f>'3.- Metas S.Vulnerabilidad'!R60</f>
        <v>Realizar visitas domicilarios o en casas hogar para la incorporación</v>
      </c>
      <c r="F56" s="395">
        <f>'3.- Metas S.Vulnerabilidad'!S60</f>
        <v>1</v>
      </c>
      <c r="G56" s="396" t="str">
        <f>'3.- Metas S.Vulnerabilidad'!T60</f>
        <v>Congruente con el Programa Anual Estatal 2019</v>
      </c>
      <c r="H56" s="395">
        <f>'3.- Metas S.Vulnerabilidad'!U60</f>
        <v>0</v>
      </c>
    </row>
    <row r="57" spans="1:8" ht="14.25" customHeight="1">
      <c r="A57" s="863"/>
      <c r="B57" s="856" t="s">
        <v>6</v>
      </c>
      <c r="C57" s="857"/>
      <c r="D57" s="857"/>
      <c r="E57" s="858"/>
    </row>
    <row r="58" spans="1:8" ht="46.5" customHeight="1">
      <c r="A58" s="863"/>
      <c r="B58" s="386">
        <v>1</v>
      </c>
      <c r="C58" s="387" t="str">
        <f>'3.- Metas S.Vulnerabilidad'!P73</f>
        <v>No se tienen asesores para atender población de ciegos y débiles visuales, se desconoce el nivel educativo de la población con estas condiciones</v>
      </c>
      <c r="D58" s="386">
        <v>1</v>
      </c>
      <c r="E58" s="387" t="str">
        <f>'3.- Metas S.Vulnerabilidad'!R73</f>
        <v>Se va a insistir en la búsqueda de asesores que atiendan a esta población, apoyándonos con el Instituto de Inclusión del Estado</v>
      </c>
      <c r="F58" s="395">
        <f>'3.- Metas S.Vulnerabilidad'!S73</f>
        <v>1</v>
      </c>
      <c r="G58" s="396" t="str">
        <f>'3.- Metas S.Vulnerabilidad'!T73</f>
        <v>Congruente con el Programa Anual Estatal 2019</v>
      </c>
      <c r="H58" s="395">
        <f>'3.- Metas S.Vulnerabilidad'!U73</f>
        <v>0</v>
      </c>
    </row>
    <row r="59" spans="1:8" ht="46.5" customHeight="1" thickBot="1">
      <c r="A59" s="870"/>
      <c r="B59" s="414">
        <v>2</v>
      </c>
      <c r="C59" s="390">
        <f>'3.- Metas S.Vulnerabilidad'!P79</f>
        <v>0</v>
      </c>
      <c r="D59" s="391">
        <v>2</v>
      </c>
      <c r="E59" s="390">
        <f>'3.- Metas S.Vulnerabilidad'!R79</f>
        <v>0</v>
      </c>
      <c r="F59" s="395">
        <f>'3.- Metas S.Vulnerabilidad'!S79</f>
        <v>2</v>
      </c>
      <c r="G59" s="396" t="str">
        <f>'3.- Metas S.Vulnerabilidad'!T79</f>
        <v>No es congruente con el Programa Anual Estatal 2019</v>
      </c>
      <c r="H59" s="395">
        <f>'3.- Metas S.Vulnerabilidad'!U79</f>
        <v>0</v>
      </c>
    </row>
    <row r="60" spans="1:8" ht="14.25" customHeight="1">
      <c r="A60" s="862" t="s">
        <v>561</v>
      </c>
      <c r="B60" s="839" t="s">
        <v>145</v>
      </c>
      <c r="C60" s="840"/>
      <c r="D60" s="840"/>
      <c r="E60" s="841"/>
    </row>
    <row r="61" spans="1:8" ht="46.5" customHeight="1">
      <c r="A61" s="863"/>
      <c r="B61" s="386">
        <v>1</v>
      </c>
      <c r="C61" s="388" t="str">
        <f>'4.- MEVyT Acreditación'!G16</f>
        <v>Inseguridad, por fiestas tradicionales  de las comunidades el educando no asiste a presentar el examen</v>
      </c>
      <c r="D61" s="386">
        <v>1</v>
      </c>
      <c r="E61" s="388" t="str">
        <f>'4.- MEVyT Acreditación'!I16</f>
        <v xml:space="preserve">  Se abrieron nuevas sedes de aplicación, se motivó al educando a presentar examen con una atención más cercana y se implementó sedes en rutas.</v>
      </c>
      <c r="F61" s="395">
        <f>'4.- MEVyT Acreditación'!O16</f>
        <v>2</v>
      </c>
      <c r="G61" s="396" t="str">
        <f>'4.- MEVyT Acreditación'!P16</f>
        <v xml:space="preserve">La información emitida por la Entidad cumple de manera satisfactoria con el objetivo de la pregunta. </v>
      </c>
      <c r="H61" s="395">
        <f>'4.- MEVyT Acreditación'!Q16</f>
        <v>0</v>
      </c>
    </row>
    <row r="62" spans="1:8" ht="46.5" customHeight="1" thickBot="1">
      <c r="A62" s="863"/>
      <c r="B62" s="386">
        <v>2</v>
      </c>
      <c r="C62" s="388" t="str">
        <f>'4.- MEVyT Acreditación'!G18</f>
        <v>La sede se encuentra cerrado, deserción de aplicadores, en temporadas de siembra el adulto no asiste a presentar examen.</v>
      </c>
      <c r="D62" s="386">
        <v>2</v>
      </c>
      <c r="E62" s="388" t="str">
        <f>'4.- MEVyT Acreditación'!I18</f>
        <v xml:space="preserve">Se promovió la aplicación del examen en  papel llevando la aplicación en zonas muy lejanas con aplicadores institucionales </v>
      </c>
      <c r="F62" s="395">
        <f>'4.- MEVyT Acreditación'!O18</f>
        <v>1</v>
      </c>
      <c r="G62" s="396" t="str">
        <f>'4.- MEVyT Acreditación'!P18</f>
        <v xml:space="preserve">La información emitida por la Entidad cumple plenamente con el objetivo de la pregunta.  </v>
      </c>
      <c r="H62" s="395">
        <f>'4.- MEVyT Acreditación'!Q18</f>
        <v>0</v>
      </c>
    </row>
    <row r="63" spans="1:8">
      <c r="A63" s="863"/>
      <c r="B63" s="839" t="s">
        <v>146</v>
      </c>
      <c r="C63" s="840"/>
      <c r="D63" s="840"/>
      <c r="E63" s="841"/>
    </row>
    <row r="64" spans="1:8" ht="46.5" customHeight="1">
      <c r="A64" s="863"/>
      <c r="B64" s="386">
        <v>1</v>
      </c>
      <c r="C64" s="388" t="str">
        <f>'4.- MEVyT Acreditación'!L16</f>
        <v xml:space="preserve">En el eje de matemáticas dificultad en la compresión, dificultad de visión.  </v>
      </c>
      <c r="D64" s="386">
        <v>1</v>
      </c>
      <c r="E64" s="388" t="str">
        <f>'4.- MEVyT Acreditación'!N16</f>
        <v>Se capacito a los asesores en el eje de matemáticas y se reforzó en los demás ejes.</v>
      </c>
      <c r="F64" s="395">
        <f>'4.- MEVyT Acreditación'!R16</f>
        <v>1</v>
      </c>
      <c r="G64" s="396" t="str">
        <f>'4.- MEVyT Acreditación'!S16</f>
        <v xml:space="preserve">La información emitida por la Entidad cumple plenamente con el objetivo de la pregunta.  </v>
      </c>
      <c r="H64" s="395">
        <f>'4.- MEVyT Acreditación'!T16</f>
        <v>0</v>
      </c>
    </row>
    <row r="65" spans="1:8" ht="46.5" customHeight="1" thickBot="1">
      <c r="A65" s="863"/>
      <c r="B65" s="386">
        <v>2</v>
      </c>
      <c r="C65" s="388" t="str">
        <f>'4.- MEVyT Acreditación'!L18</f>
        <v>El adulto no completa en su totalidad el modulo, falta de tiempo del educando para recibir asesoría.</v>
      </c>
      <c r="D65" s="386">
        <v>2</v>
      </c>
      <c r="E65" s="388" t="str">
        <f>'4.- MEVyT Acreditación'!N18</f>
        <v>Los  coordinadores de zona, técnico docente y asesores  se llevan  un seguimiento físico y sistemático al educando</v>
      </c>
      <c r="F65" s="395">
        <f>'4.- MEVyT Acreditación'!R18</f>
        <v>1</v>
      </c>
      <c r="G65" s="396" t="str">
        <f>'4.- MEVyT Acreditación'!S18</f>
        <v xml:space="preserve">La información emitida por la Entidad cumple plenamente con el objetivo de la pregunta.  </v>
      </c>
      <c r="H65" s="395">
        <f>'4.- MEVyT Acreditación'!T18</f>
        <v>0</v>
      </c>
    </row>
    <row r="66" spans="1:8" ht="13.5" customHeight="1">
      <c r="A66" s="863"/>
      <c r="B66" s="839" t="s">
        <v>147</v>
      </c>
      <c r="C66" s="840"/>
      <c r="D66" s="840"/>
      <c r="E66" s="841"/>
    </row>
    <row r="67" spans="1:8" ht="46.5" customHeight="1">
      <c r="A67" s="863"/>
      <c r="B67" s="386">
        <v>1</v>
      </c>
      <c r="C67" s="388" t="str">
        <f>'4.- MEVyT Acreditación'!G26</f>
        <v xml:space="preserve">Falta de conectividad al internet en algunas plazas, a los aplicadores se les olvida su contraseña para ingresar al sistema, rotación continua de apoyos técnicos  </v>
      </c>
      <c r="D67" s="386">
        <v>1</v>
      </c>
      <c r="E67" s="388" t="str">
        <f>'4.- MEVyT Acreditación'!I26</f>
        <v>Se revisan constantemente la conectividad de internet en plazas comunitarias.</v>
      </c>
      <c r="F67" s="395">
        <f>'4.- MEVyT Acreditación'!O26</f>
        <v>1</v>
      </c>
      <c r="G67" s="396" t="str">
        <f>'4.- MEVyT Acreditación'!P26</f>
        <v xml:space="preserve">La información emitida por la Entidad cumple plenamente con el objetivo de la pregunta.  </v>
      </c>
      <c r="H67" s="395">
        <f>'4.- MEVyT Acreditación'!Q26</f>
        <v>0</v>
      </c>
    </row>
    <row r="68" spans="1:8" ht="46.5" customHeight="1" thickBot="1">
      <c r="A68" s="863"/>
      <c r="B68" s="386">
        <v>2</v>
      </c>
      <c r="C68" s="388" t="str">
        <f>'4.- MEVyT Acreditación'!G28</f>
        <v>Los educando no saben utilizar la computadora (tienen miedo) y prefieren presentar en papel.</v>
      </c>
      <c r="D68" s="386">
        <v>2</v>
      </c>
      <c r="E68" s="388" t="str">
        <f>'4.- MEVyT Acreditación'!I28</f>
        <v xml:space="preserve"> El responsable de SAEL está en línea  la mayor parte del día para reenviar las contraseñas a los aplicadores cuando se les olvidan, se dan capacitaciones en computación</v>
      </c>
      <c r="F68" s="395">
        <f>'4.- MEVyT Acreditación'!O28</f>
        <v>1</v>
      </c>
      <c r="G68" s="396" t="str">
        <f>'4.- MEVyT Acreditación'!P28</f>
        <v xml:space="preserve">La información emitida por la Entidad cumple plenamente con el objetivo de la pregunta.  </v>
      </c>
      <c r="H68" s="395">
        <f>'4.- MEVyT Acreditación'!Q28</f>
        <v>0</v>
      </c>
    </row>
    <row r="69" spans="1:8" ht="14.25" customHeight="1">
      <c r="A69" s="863"/>
      <c r="B69" s="839" t="s">
        <v>148</v>
      </c>
      <c r="C69" s="840"/>
      <c r="D69" s="840"/>
      <c r="E69" s="841"/>
    </row>
    <row r="70" spans="1:8" ht="46.5" customHeight="1">
      <c r="A70" s="863"/>
      <c r="B70" s="386">
        <v>1</v>
      </c>
      <c r="C70" s="388" t="str">
        <f>'4.- MEVyT Acreditación'!L26</f>
        <v xml:space="preserve">El sistema SAEL  no muestra la calificación al terminar algunos exámenes, el sistema SAEL se desconecta al momento de estar haciendo el examen el educando, </v>
      </c>
      <c r="D70" s="386">
        <v>1</v>
      </c>
      <c r="E70" s="388" t="str">
        <f>'4.- MEVyT Acreditación'!I26</f>
        <v>Se revisan constantemente la conectividad de internet en plazas comunitarias.</v>
      </c>
      <c r="F70" s="395">
        <f>'4.- MEVyT Acreditación'!R26</f>
        <v>1</v>
      </c>
      <c r="G70" s="396" t="str">
        <f>'4.- MEVyT Acreditación'!S26</f>
        <v xml:space="preserve">La información emitida por la Entidad cumple plenamente con el objetivo de la pregunta.  </v>
      </c>
      <c r="H70" s="395">
        <f>'4.- MEVyT Acreditación'!T26</f>
        <v>0</v>
      </c>
    </row>
    <row r="71" spans="1:8" ht="46.5" customHeight="1" thickBot="1">
      <c r="A71" s="863"/>
      <c r="B71" s="386">
        <v>2</v>
      </c>
      <c r="C71" s="388" t="str">
        <f>'4.- MEVyT Acreditación'!L28</f>
        <v>Fallas de luz por la lluvia, nevadas, etc., se reporta las incidencias en SATIC y no hay respuesta</v>
      </c>
      <c r="D71" s="386">
        <v>2</v>
      </c>
      <c r="E71" s="388" t="str">
        <f>'4.- MEVyT Acreditación'!N28</f>
        <v>Se busca la respuesta por SATIC y si no hay respuesta se habla a informática de oficinas centrales para migrar las calificaciones que se quedan atoradas.</v>
      </c>
      <c r="F71" s="395">
        <f>'4.- MEVyT Acreditación'!R28</f>
        <v>1</v>
      </c>
      <c r="G71" s="396" t="str">
        <f>'4.- MEVyT Acreditación'!S28</f>
        <v xml:space="preserve">La información emitida por la Entidad cumple plenamente con el objetivo de la pregunta.  </v>
      </c>
      <c r="H71" s="395">
        <f>'4.- MEVyT Acreditación'!T28</f>
        <v>0</v>
      </c>
    </row>
    <row r="72" spans="1:8">
      <c r="A72" s="863"/>
      <c r="B72" s="839" t="s">
        <v>511</v>
      </c>
      <c r="C72" s="840"/>
      <c r="D72" s="840"/>
      <c r="E72" s="841"/>
    </row>
    <row r="73" spans="1:8" ht="46.5" customHeight="1">
      <c r="A73" s="863"/>
      <c r="B73" s="386">
        <v>1</v>
      </c>
      <c r="C73" s="393" t="str">
        <f>'4.- MEVyT Acreditación'!G36</f>
        <v xml:space="preserve">  No hubo incidencias debido a que no se tuco impresión de exámenes este trimestre</v>
      </c>
      <c r="D73" s="386">
        <v>1</v>
      </c>
      <c r="E73" s="388">
        <f>'4.- MEVyT Acreditación'!I36</f>
        <v>0</v>
      </c>
      <c r="F73" s="395">
        <f>'4.- MEVyT Acreditación'!O36</f>
        <v>1</v>
      </c>
      <c r="G73" s="396" t="str">
        <f>'4.- MEVyT Acreditación'!P36</f>
        <v xml:space="preserve">La información emitida por la Entidad cumple plenamente con el objetivo de la pregunta.  </v>
      </c>
      <c r="H73" s="395">
        <f>'4.- MEVyT Acreditación'!Q36</f>
        <v>0</v>
      </c>
    </row>
    <row r="74" spans="1:8" ht="46.5" customHeight="1" thickBot="1">
      <c r="A74" s="863"/>
      <c r="B74" s="386">
        <v>2</v>
      </c>
      <c r="C74" s="393">
        <f>'4.- MEVyT Acreditación'!G38</f>
        <v>0</v>
      </c>
      <c r="D74" s="386">
        <v>2</v>
      </c>
      <c r="E74" s="388">
        <f>'4.- MEVyT Acreditación'!I38</f>
        <v>0</v>
      </c>
      <c r="F74" s="395">
        <f>'4.- MEVyT Acreditación'!O38</f>
        <v>1</v>
      </c>
      <c r="G74" s="396" t="str">
        <f>'4.- MEVyT Acreditación'!P38</f>
        <v xml:space="preserve">La información emitida por la Entidad cumple plenamente con el objetivo de la pregunta.  </v>
      </c>
      <c r="H74" s="395">
        <f>'4.- MEVyT Acreditación'!Q38</f>
        <v>0</v>
      </c>
    </row>
    <row r="75" spans="1:8" ht="40.5" customHeight="1">
      <c r="A75" s="862" t="s">
        <v>581</v>
      </c>
      <c r="B75" s="871" t="s">
        <v>25</v>
      </c>
      <c r="C75" s="872"/>
      <c r="D75" s="872">
        <v>1</v>
      </c>
      <c r="E75" s="873"/>
    </row>
    <row r="76" spans="1:8" ht="26.25" customHeight="1">
      <c r="A76" s="863"/>
      <c r="B76" s="874" t="s">
        <v>617</v>
      </c>
      <c r="C76" s="875"/>
      <c r="D76" s="875"/>
      <c r="E76" s="876"/>
    </row>
    <row r="77" spans="1:8" ht="40.5" customHeight="1">
      <c r="A77" s="863"/>
      <c r="B77" s="386">
        <v>1</v>
      </c>
      <c r="C77" s="877" t="str">
        <f>'5.-MEVyT Modulos'!K15</f>
        <v>Se realiza la evaluación MEI a nivel Coordinación para analizar los índices de educandos con módulo vinculado y a partir de los resultados tomar acciones como impresión de listas con educandos sin módulo vinculado, capacitación a nuevos "SASOS" para realizar correctamente la vinculación</v>
      </c>
      <c r="D77" s="877"/>
      <c r="E77" s="878"/>
      <c r="F77" s="395">
        <f>'5.-MEVyT Modulos'!N15</f>
        <v>3</v>
      </c>
      <c r="G77" s="396" t="str">
        <f>'5.-MEVyT Modulos'!O15</f>
        <v xml:space="preserve">La información emitida por la Entidad cumple parcialmente con el objetivo de la pregunta. </v>
      </c>
      <c r="H77" s="395">
        <f>'5.-MEVyT Modulos'!P15</f>
        <v>0</v>
      </c>
    </row>
    <row r="78" spans="1:8" ht="40.5" customHeight="1" thickBot="1">
      <c r="A78" s="863"/>
      <c r="B78" s="391">
        <v>2</v>
      </c>
      <c r="C78" s="879" t="str">
        <f>'5.-MEVyT Modulos'!K21</f>
        <v>En las reuniones CIDAP, se insiste a las Coordinaciones que tengan deficiente desempeño en este indicador para que realicen lo propio para elevar el índice.</v>
      </c>
      <c r="D78" s="879"/>
      <c r="E78" s="880"/>
      <c r="F78" s="395">
        <f>'5.-MEVyT Modulos'!N21</f>
        <v>2</v>
      </c>
      <c r="G78" s="396" t="str">
        <f>'5.-MEVyT Modulos'!O21</f>
        <v xml:space="preserve">La información emitida por la Entidad cumple de manera satisfactoria con el objetivo de la pregunta. </v>
      </c>
      <c r="H78" s="395">
        <f>'5.-MEVyT Modulos'!P21</f>
        <v>0</v>
      </c>
    </row>
    <row r="79" spans="1:8" ht="24.75" customHeight="1">
      <c r="A79" s="864"/>
      <c r="B79" s="845" t="s">
        <v>741</v>
      </c>
      <c r="C79" s="846"/>
      <c r="D79" s="846"/>
      <c r="E79" s="847"/>
      <c r="F79" s="395"/>
      <c r="G79" s="396"/>
      <c r="H79" s="395"/>
    </row>
    <row r="80" spans="1:8" ht="46.5" customHeight="1">
      <c r="A80" s="864"/>
      <c r="B80" s="386">
        <v>1</v>
      </c>
      <c r="C80" s="869">
        <f>'5.-MEVyT Modulos'!K121</f>
        <v>0</v>
      </c>
      <c r="D80" s="869"/>
      <c r="E80" s="886"/>
      <c r="F80" s="395">
        <f>'5.-MEVyT Modulos'!N121</f>
        <v>3</v>
      </c>
      <c r="G80" s="396" t="str">
        <f>'5.-MEVyT Modulos'!O121</f>
        <v xml:space="preserve">La información emitida por la Entidad cumple parcialmente con el objetivo de la pregunta. </v>
      </c>
      <c r="H80" s="395">
        <f>'5.-MEVyT Modulos'!P121</f>
        <v>0</v>
      </c>
    </row>
    <row r="81" spans="1:8" ht="46.5" customHeight="1" thickBot="1">
      <c r="A81" s="864"/>
      <c r="B81" s="391">
        <v>2</v>
      </c>
      <c r="C81" s="887">
        <f>'5.-MEVyT Modulos'!K127</f>
        <v>0</v>
      </c>
      <c r="D81" s="887"/>
      <c r="E81" s="888"/>
      <c r="F81" s="395">
        <f>'5.-MEVyT Modulos'!N127</f>
        <v>2</v>
      </c>
      <c r="G81" s="396" t="str">
        <f>'5.-MEVyT Modulos'!O127</f>
        <v xml:space="preserve">La información emitida por la Entidad cumple de manera satisfactoria con el objetivo de la pregunta. </v>
      </c>
      <c r="H81" s="395">
        <f>'5.-MEVyT Modulos'!P127</f>
        <v>0</v>
      </c>
    </row>
    <row r="82" spans="1:8" ht="30" customHeight="1">
      <c r="A82" s="864"/>
      <c r="B82" s="871" t="s">
        <v>742</v>
      </c>
      <c r="C82" s="872"/>
      <c r="D82" s="872">
        <v>1</v>
      </c>
      <c r="E82" s="873"/>
    </row>
    <row r="83" spans="1:8" ht="30" customHeight="1">
      <c r="A83" s="864"/>
      <c r="B83" s="842" t="s">
        <v>617</v>
      </c>
      <c r="C83" s="843"/>
      <c r="D83" s="843"/>
      <c r="E83" s="844"/>
    </row>
    <row r="84" spans="1:8" ht="30" customHeight="1">
      <c r="A84" s="864"/>
      <c r="B84" s="386">
        <v>1</v>
      </c>
      <c r="C84" s="388" t="str">
        <f>'5.-MEVyT Modulos'!K52</f>
        <v>Se tuvo el problema de insuficiencia de material suficiente de acuerdo a las necesidades, y de acuerdo a lo que se vislumbra persistirá el problema.</v>
      </c>
      <c r="D84" s="422">
        <v>1</v>
      </c>
      <c r="E84" s="388" t="str">
        <f>'5.-MEVyT Modulos'!M52</f>
        <v>Moderar la entrega de módulos como se vaya vinculando.
Ofrecer el estudio en línea para el ahorro de modulos físicos, y que estos se puedan entregar a educandos que no tengan posibilidad de estudiar en línea.</v>
      </c>
      <c r="F84" s="395">
        <f>'5.-MEVyT Modulos'!N52</f>
        <v>4</v>
      </c>
      <c r="G84" s="396" t="str">
        <f>'5.-MEVyT Modulos'!O52</f>
        <v xml:space="preserve">La información emitida por la Entidad no cumple con el objetivo de la pregunta. </v>
      </c>
      <c r="H84" s="395">
        <f>'5.-MEVyT Modulos'!P52</f>
        <v>0</v>
      </c>
    </row>
    <row r="85" spans="1:8" ht="30" customHeight="1" thickBot="1">
      <c r="A85" s="864"/>
      <c r="B85" s="391">
        <v>2</v>
      </c>
      <c r="C85" s="390">
        <f>'5.-MEVyT Modulos'!K56</f>
        <v>0</v>
      </c>
      <c r="D85" s="423">
        <v>2</v>
      </c>
      <c r="E85" s="390">
        <f>'5.-MEVyT Modulos'!M56</f>
        <v>0</v>
      </c>
      <c r="F85" s="395">
        <f>'5.-MEVyT Modulos'!N56</f>
        <v>1</v>
      </c>
      <c r="G85" s="396" t="str">
        <f>'5.-MEVyT Modulos'!O56</f>
        <v xml:space="preserve">La información emitida por la Entidad cumple plenamente con el objetivo de la pregunta.  </v>
      </c>
      <c r="H85" s="395">
        <f>'5.-MEVyT Modulos'!P56</f>
        <v>0</v>
      </c>
    </row>
    <row r="86" spans="1:8" ht="24" customHeight="1">
      <c r="A86" s="864"/>
      <c r="B86" s="845" t="s">
        <v>750</v>
      </c>
      <c r="C86" s="846"/>
      <c r="D86" s="846"/>
      <c r="E86" s="847"/>
      <c r="F86" s="395"/>
      <c r="G86" s="396"/>
      <c r="H86" s="395"/>
    </row>
    <row r="87" spans="1:8" ht="46.5" customHeight="1">
      <c r="A87" s="864"/>
      <c r="B87" s="386">
        <v>1</v>
      </c>
      <c r="C87" s="388">
        <f>'5.-MEVyT Modulos'!K159</f>
        <v>0</v>
      </c>
      <c r="D87" s="422">
        <v>1</v>
      </c>
      <c r="E87" s="388">
        <f>'5.-MEVyT Modulos'!M159</f>
        <v>0</v>
      </c>
      <c r="F87" s="395">
        <f>'5.-MEVyT Modulos'!N159</f>
        <v>3</v>
      </c>
      <c r="G87" s="396" t="str">
        <f>'5.-MEVyT Modulos'!O159</f>
        <v xml:space="preserve">La información emitida por la Entidad cumple parcialmente con el objetivo de la pregunta. </v>
      </c>
      <c r="H87" s="395">
        <f>'5.-MEVyT Modulos'!P159</f>
        <v>0</v>
      </c>
    </row>
    <row r="88" spans="1:8" ht="46.5" customHeight="1" thickBot="1">
      <c r="A88" s="865"/>
      <c r="B88" s="391">
        <v>2</v>
      </c>
      <c r="C88" s="390">
        <f>'5.-MEVyT Modulos'!K163</f>
        <v>0</v>
      </c>
      <c r="D88" s="423">
        <v>2</v>
      </c>
      <c r="E88" s="390">
        <f>'5.-MEVyT Modulos'!M163</f>
        <v>0</v>
      </c>
      <c r="F88" s="395">
        <f>'5.-MEVyT Modulos'!N163</f>
        <v>2</v>
      </c>
      <c r="G88" s="396" t="str">
        <f>'5.-MEVyT Modulos'!O163</f>
        <v xml:space="preserve">La información emitida por la Entidad cumple de manera satisfactoria con el objetivo de la pregunta. </v>
      </c>
      <c r="H88" s="395">
        <f>'5.-MEVyT Modulos'!P163</f>
        <v>0</v>
      </c>
    </row>
    <row r="89" spans="1:8" ht="24" customHeight="1">
      <c r="A89" s="862" t="s">
        <v>775</v>
      </c>
      <c r="B89" s="842" t="s">
        <v>617</v>
      </c>
      <c r="C89" s="843"/>
      <c r="D89" s="843"/>
      <c r="E89" s="844"/>
      <c r="F89" s="444"/>
      <c r="G89" s="474"/>
      <c r="H89" s="444"/>
    </row>
    <row r="90" spans="1:8" ht="42" customHeight="1">
      <c r="A90" s="863"/>
      <c r="B90" s="386">
        <v>1</v>
      </c>
      <c r="C90" s="388" t="str">
        <f>'6.-Figuras inst. y sol. f. '!G16</f>
        <v>El instituto estatal cuenta con un equipo de formadores (organizadores de servicios educativos, formadores especializados y enlaces educativos en cz) integrado en un 89% con personal de nuevo ingreso, esta situación atípica ha propiciado que la formación en este primer trimestre esté orientada básicamente al equipo de formadores en cada coordinación de zona.</v>
      </c>
      <c r="D90" s="422">
        <v>1</v>
      </c>
      <c r="E90" s="388" t="str">
        <f>'6.-Figuras inst. y sol. f. '!I16</f>
        <v>A la par de la formación de asesores en coordinación de zona, se continuará fortaleciendo los conocimientos y las habilidades de las figuras responsables de capacitar tendiente a consolidar estos equipos.</v>
      </c>
      <c r="F90" s="444">
        <f>'6.-Figuras inst. y sol. f. '!J16</f>
        <v>4</v>
      </c>
      <c r="G90" s="474" t="str">
        <f>'6.-Figuras inst. y sol. f. '!K16</f>
        <v xml:space="preserve">La información emitida por la Entidad no cumple con el objetivo de la pregunta. </v>
      </c>
      <c r="H90" s="444">
        <f>'6.-Figuras inst. y sol. f. '!L16</f>
        <v>0</v>
      </c>
    </row>
    <row r="91" spans="1:8" ht="42" customHeight="1" thickBot="1">
      <c r="A91" s="863"/>
      <c r="B91" s="391">
        <v>2</v>
      </c>
      <c r="C91" s="390" t="str">
        <f>'6.-Figuras inst. y sol. f. '!G18</f>
        <v xml:space="preserve">En este año la mayoría de las coordinaciones de zona incorporó una gran cantidad de personal de nuevo ingreso este hecho ha dificultado un tanto la programación de eventos de formación para asesores   </v>
      </c>
      <c r="D91" s="423">
        <v>2</v>
      </c>
      <c r="E91" s="390" t="str">
        <f>'6.-Figuras inst. y sol. f. '!I18</f>
        <v xml:space="preserve">Se realizarán reuniones de balance académico en cada coordinación de zona, las figuras a convocar son: organizadores de servicios educativos, formadores especializados y enlace educativo en cz, durante la sesión se retomarán algunos contenidos de la formación inicial, se hará un análisis de resultados de formación y se establecerán compromisos de capacitación. </v>
      </c>
      <c r="F91" s="444">
        <f>'6.-Figuras inst. y sol. f. '!J18</f>
        <v>1</v>
      </c>
      <c r="G91" s="474" t="str">
        <f>'6.-Figuras inst. y sol. f. '!K18</f>
        <v xml:space="preserve">La información emitida por la Entidad cumple plenamente con el objetivo de la pregunta.  </v>
      </c>
      <c r="H91" s="444">
        <f>'6.-Figuras inst. y sol. f. '!L18</f>
        <v>0</v>
      </c>
    </row>
    <row r="92" spans="1:8" ht="19.5" customHeight="1">
      <c r="A92" s="863"/>
      <c r="B92" s="845" t="s">
        <v>750</v>
      </c>
      <c r="C92" s="846"/>
      <c r="D92" s="846"/>
      <c r="E92" s="847"/>
      <c r="F92" s="444"/>
      <c r="G92" s="474"/>
      <c r="H92" s="444"/>
    </row>
    <row r="93" spans="1:8" ht="42" customHeight="1">
      <c r="A93" s="863"/>
      <c r="B93" s="386">
        <v>1</v>
      </c>
      <c r="C93" s="388" t="str">
        <f>'6.-Figuras inst. y sol. f. '!G38</f>
        <v>No aplica</v>
      </c>
      <c r="D93" s="422">
        <v>1</v>
      </c>
      <c r="E93" s="388" t="str">
        <f>'6.-Figuras inst. y sol. f. '!I38</f>
        <v>No aplica</v>
      </c>
      <c r="F93" s="444">
        <f>'6.-Figuras inst. y sol. f. '!J38</f>
        <v>4</v>
      </c>
      <c r="G93" s="474" t="str">
        <f>'6.-Figuras inst. y sol. f. '!K38</f>
        <v xml:space="preserve">La información emitida por la Entidad no cumple con el objetivo de la pregunta. </v>
      </c>
      <c r="H93" s="444">
        <f>'6.-Figuras inst. y sol. f. '!L38</f>
        <v>0</v>
      </c>
    </row>
    <row r="94" spans="1:8" ht="42" customHeight="1" thickBot="1">
      <c r="A94" s="863"/>
      <c r="B94" s="391">
        <v>2</v>
      </c>
      <c r="C94" s="390" t="str">
        <f>'6.-Figuras inst. y sol. f. '!G40</f>
        <v>No aplica</v>
      </c>
      <c r="D94" s="423">
        <v>2</v>
      </c>
      <c r="E94" s="390" t="str">
        <f>'6.-Figuras inst. y sol. f. '!I40</f>
        <v>No aplica</v>
      </c>
      <c r="F94" s="444">
        <f>'6.-Figuras inst. y sol. f. '!J40</f>
        <v>1</v>
      </c>
      <c r="G94" s="474" t="str">
        <f>'6.-Figuras inst. y sol. f. '!K40</f>
        <v xml:space="preserve">La información emitida por la Entidad cumple plenamente con el objetivo de la pregunta.  </v>
      </c>
      <c r="H94" s="444">
        <f>'6.-Figuras inst. y sol. f. '!L40</f>
        <v>0</v>
      </c>
    </row>
    <row r="95" spans="1:8" ht="20.25" customHeight="1" thickBot="1">
      <c r="A95" s="862" t="s">
        <v>754</v>
      </c>
      <c r="B95" s="836" t="s">
        <v>739</v>
      </c>
      <c r="C95" s="837"/>
      <c r="D95" s="837"/>
      <c r="E95" s="838"/>
    </row>
    <row r="96" spans="1:8" ht="42" customHeight="1">
      <c r="A96" s="863"/>
      <c r="B96" s="424">
        <v>1</v>
      </c>
      <c r="C96" s="425" t="str">
        <f>'7.- Convenios'!B130</f>
        <v>FALTA DE FIGURAS SOLIDARIAS PARA DAR SEGUIMIENTO A LOS DISTINTOS PROGRAMAS.</v>
      </c>
      <c r="D96" s="424">
        <v>1</v>
      </c>
      <c r="E96" s="425" t="str">
        <f>'7.- Convenios'!D130</f>
        <v>BUSQUEDA DE LA PARTICIPACIÓN DE BECARIOS Y PRESTADORES DE SERVICIO SOCIAL.</v>
      </c>
      <c r="F96" s="395">
        <f>'7.- Convenios'!O130</f>
        <v>2</v>
      </c>
      <c r="G96" s="396" t="str">
        <f>'7.- Convenios'!P130</f>
        <v xml:space="preserve">La información emitida por la Entidad cumple de manera satisfactoria con el objetivo de la pregunta. </v>
      </c>
      <c r="H96" s="395">
        <f>'7.- Convenios'!Q130</f>
        <v>0</v>
      </c>
    </row>
    <row r="97" spans="1:8" ht="42" customHeight="1" thickBot="1">
      <c r="A97" s="863"/>
      <c r="B97" s="391">
        <v>2</v>
      </c>
      <c r="C97" s="390" t="str">
        <f>'7.- Convenios'!B134</f>
        <v>RESISTENCIA DE ALGUNAS INSTITUCIONES PARA COLABORAR EN LA IDENTIFICACIÓN, INCORPORACIÓN Y CERTIFICACIÓN.</v>
      </c>
      <c r="D97" s="391">
        <v>2</v>
      </c>
      <c r="E97" s="390" t="str">
        <f>'7.- Convenios'!D134</f>
        <v>SENSIBILIZAR A LAS AUTORIDADES Y PERSISTIR EN LA OFICIALIZACIÓN DE LAS COLABORACIONES.</v>
      </c>
      <c r="F97" s="395">
        <f>'7.- Convenios'!O134</f>
        <v>2</v>
      </c>
      <c r="G97" s="396" t="str">
        <f>'7.- Convenios'!P134</f>
        <v xml:space="preserve">La información emitida por la Entidad cumple de manera satisfactoria con el objetivo de la pregunta. </v>
      </c>
      <c r="H97" s="395">
        <f>'7.- Convenios'!Q134</f>
        <v>0</v>
      </c>
    </row>
    <row r="98" spans="1:8" ht="19.5" customHeight="1" thickBot="1">
      <c r="A98" s="863"/>
      <c r="B98" s="839" t="s">
        <v>143</v>
      </c>
      <c r="C98" s="840"/>
      <c r="D98" s="840"/>
      <c r="E98" s="841"/>
      <c r="F98" s="395"/>
      <c r="G98" s="396"/>
      <c r="H98" s="395"/>
    </row>
    <row r="99" spans="1:8" ht="42" customHeight="1">
      <c r="A99" s="863"/>
      <c r="B99" s="424">
        <v>1</v>
      </c>
      <c r="C99" s="425" t="str">
        <f>'7.- Convenios'!B145</f>
        <v>RESISTENCIA DE LAS INSTANCIAS PRIVADAS PARA COLABORAR CON EL INSTITUTO.</v>
      </c>
      <c r="D99" s="424">
        <v>1</v>
      </c>
      <c r="E99" s="425" t="str">
        <f>'7.- Convenios'!D145</f>
        <v>SENSIBILIZAR LA PARTE PATRONAL Y MOTIVAR A LOS TRABAJADORES.</v>
      </c>
      <c r="F99" s="395">
        <f>'7.- Convenios'!O145</f>
        <v>2</v>
      </c>
      <c r="G99" s="396" t="str">
        <f>'7.- Convenios'!P145</f>
        <v xml:space="preserve">La información emitida por la Entidad cumple de manera satisfactoria con el objetivo de la pregunta. </v>
      </c>
      <c r="H99" s="395">
        <f>'7.- Convenios'!Q145</f>
        <v>0</v>
      </c>
    </row>
    <row r="100" spans="1:8" ht="42" customHeight="1" thickBot="1">
      <c r="A100" s="863"/>
      <c r="B100" s="391">
        <v>2</v>
      </c>
      <c r="C100" s="390" t="str">
        <f>'7.- Convenios'!B149</f>
        <v>LA MAYORIA DE LAS EMPRESAS SE ENCUENTRAN LIBRES DE REZAGO EDUCATIVO.</v>
      </c>
      <c r="D100" s="391">
        <v>2</v>
      </c>
      <c r="E100" s="390" t="str">
        <f>'7.- Convenios'!D149</f>
        <v>SENSIBILIZAR Y MOTIVAR A LOS TRABAJADORES PARA QUE APOYEN CON LA INCORPORACIÓN DE FAMILIARES Y/O AMIGOS.</v>
      </c>
      <c r="F100" s="395">
        <f>'7.- Convenios'!O149</f>
        <v>2</v>
      </c>
      <c r="G100" s="396" t="str">
        <f>'7.- Convenios'!P149</f>
        <v xml:space="preserve">La información emitida por la Entidad cumple de manera satisfactoria con el objetivo de la pregunta. </v>
      </c>
      <c r="H100" s="395">
        <f>'7.- Convenios'!Q149</f>
        <v>0</v>
      </c>
    </row>
    <row r="101" spans="1:8" ht="18" customHeight="1" thickBot="1">
      <c r="A101" s="863"/>
      <c r="B101" s="836" t="s">
        <v>740</v>
      </c>
      <c r="C101" s="837"/>
      <c r="D101" s="837"/>
      <c r="E101" s="838"/>
      <c r="F101" s="395"/>
      <c r="G101" s="396"/>
      <c r="H101" s="395"/>
    </row>
    <row r="102" spans="1:8" ht="42" customHeight="1">
      <c r="A102" s="863"/>
      <c r="B102" s="424">
        <v>1</v>
      </c>
      <c r="C102" s="425" t="str">
        <f>'7.- Convenios'!B160</f>
        <v>DESINTERES POR PARTE DE ALGUNAS SOCIEDADES CIVILES PARA ESTABLECER COLABORACIONES.</v>
      </c>
      <c r="D102" s="424">
        <v>1</v>
      </c>
      <c r="E102" s="425" t="str">
        <f>'7.- Convenios'!D160</f>
        <v>PERSISTIR CON LA SENSIBILIZACIÓN Y MOTIVACIÓN.</v>
      </c>
      <c r="F102" s="395">
        <f>'7.- Convenios'!O160</f>
        <v>2</v>
      </c>
      <c r="G102" s="396" t="str">
        <f>'7.- Convenios'!P160</f>
        <v xml:space="preserve">La información emitida por la Entidad cumple de manera satisfactoria con el objetivo de la pregunta. </v>
      </c>
      <c r="H102" s="395">
        <f>'7.- Convenios'!Q160</f>
        <v>0</v>
      </c>
    </row>
    <row r="103" spans="1:8" ht="42" customHeight="1" thickBot="1">
      <c r="A103" s="870"/>
      <c r="B103" s="391">
        <v>2</v>
      </c>
      <c r="C103" s="390">
        <f>'7.- Convenios'!B164</f>
        <v>0</v>
      </c>
      <c r="D103" s="391">
        <v>2</v>
      </c>
      <c r="E103" s="390">
        <f>'7.- Convenios'!D164</f>
        <v>0</v>
      </c>
      <c r="F103" s="395">
        <f>'7.- Convenios'!O164</f>
        <v>2</v>
      </c>
      <c r="G103" s="396" t="str">
        <f>'7.- Convenios'!P164</f>
        <v xml:space="preserve">La información emitida por la Entidad cumple de manera satisfactoria con el objetivo de la pregunta. </v>
      </c>
      <c r="H103" s="395">
        <f>'7.- Convenios'!Q164</f>
        <v>0</v>
      </c>
    </row>
    <row r="104" spans="1:8">
      <c r="A104" s="862" t="s">
        <v>582</v>
      </c>
      <c r="B104" s="839" t="s">
        <v>512</v>
      </c>
      <c r="C104" s="840"/>
      <c r="D104" s="840"/>
      <c r="E104" s="841"/>
    </row>
    <row r="105" spans="1:8">
      <c r="A105" s="863"/>
      <c r="B105" s="889" t="s">
        <v>513</v>
      </c>
      <c r="C105" s="890"/>
      <c r="D105" s="890"/>
      <c r="E105" s="891"/>
    </row>
    <row r="106" spans="1:8" ht="48.75" customHeight="1" thickBot="1">
      <c r="A106" s="863"/>
      <c r="B106" s="386">
        <v>1</v>
      </c>
      <c r="C106" s="892" t="str">
        <f>'9.-Presupuesto'!A58</f>
        <v xml:space="preserve">Se informa que el inicio de operación de actividades fue a finales del mes de febrero, debido la reestructuración de Coordinaciones Regionales y Técnicos Docentes, aunado a esto la ministración fue recibida el 27 de febrero del presente año, sin embargo se está trabajando en el logro de metas y estableciendo estrategias con organismos públicos y privados. </v>
      </c>
      <c r="D106" s="892"/>
      <c r="E106" s="893"/>
      <c r="F106" s="395">
        <f>'9.-Presupuesto'!F58</f>
        <v>4</v>
      </c>
      <c r="G106" s="396" t="str">
        <f>'9.-Presupuesto'!G58</f>
        <v xml:space="preserve">La información emitida por la Entidad cumple plenamente con el objetivo de la pregunta.  </v>
      </c>
      <c r="H106" s="395">
        <f>'9.-Presupuesto'!H58</f>
        <v>0</v>
      </c>
    </row>
    <row r="107" spans="1:8">
      <c r="A107" s="863"/>
      <c r="B107" s="894" t="s">
        <v>514</v>
      </c>
      <c r="C107" s="840"/>
      <c r="D107" s="840"/>
      <c r="E107" s="841"/>
      <c r="F107" s="395"/>
      <c r="G107" s="396"/>
      <c r="H107" s="395"/>
    </row>
    <row r="108" spans="1:8" ht="48.75" customHeight="1" thickBot="1">
      <c r="A108" s="864"/>
      <c r="B108" s="386">
        <v>1</v>
      </c>
      <c r="C108" s="851" t="str">
        <f>'9.-Presupuesto'!A65</f>
        <v>Las ministraciones se han recibido de manera regular, se han pagado prestaciones de acuerdo al contrato colectivo de trabajo, se están realizando compras y contratación de servicios de acuerdo por parte de la Subdirección de Administración y Finanzas. Las gratificaciones a figuras solidarias se llevan a cabo conforme al logro de metas y como complemento al Ramo 11.</v>
      </c>
      <c r="D108" s="851"/>
      <c r="E108" s="852"/>
      <c r="F108" s="395">
        <f>'9.-Presupuesto'!F65</f>
        <v>4</v>
      </c>
      <c r="G108" s="396" t="str">
        <f>'9.-Presupuesto'!G65</f>
        <v xml:space="preserve">La información emitida por la Entidad cumple plenamente con el objetivo de la pregunta.  </v>
      </c>
      <c r="H108" s="395">
        <f>'9.-Presupuesto'!H65</f>
        <v>0</v>
      </c>
    </row>
    <row r="109" spans="1:8">
      <c r="A109" s="862" t="s">
        <v>583</v>
      </c>
      <c r="B109" s="839" t="s">
        <v>515</v>
      </c>
      <c r="C109" s="840"/>
      <c r="D109" s="840"/>
      <c r="E109" s="841"/>
      <c r="F109" s="834">
        <f>'10.-Buenas Prácticas '!N16</f>
        <v>0</v>
      </c>
      <c r="G109" s="835"/>
      <c r="H109" s="835"/>
    </row>
    <row r="110" spans="1:8">
      <c r="A110" s="863"/>
      <c r="B110" s="882" t="s">
        <v>516</v>
      </c>
      <c r="C110" s="883"/>
      <c r="D110" s="884" t="str">
        <f>'10.-Buenas Prácticas '!B14</f>
        <v>Estrategias para atención de grupos prioritarios en rezago educativo</v>
      </c>
      <c r="E110" s="885"/>
      <c r="F110" s="834"/>
      <c r="G110" s="835"/>
      <c r="H110" s="835"/>
    </row>
    <row r="111" spans="1:8">
      <c r="A111" s="863"/>
      <c r="B111" s="868" t="s">
        <v>517</v>
      </c>
      <c r="C111" s="869"/>
      <c r="D111" s="866" t="str">
        <f>'10.-Buenas Prácticas '!B16</f>
        <v>Priorizar atención a grupos más vulnerables en rezago educativo</v>
      </c>
      <c r="E111" s="867"/>
      <c r="F111" s="834"/>
      <c r="G111" s="835"/>
      <c r="H111" s="835"/>
    </row>
    <row r="112" spans="1:8">
      <c r="A112" s="863"/>
      <c r="B112" s="868" t="s">
        <v>518</v>
      </c>
      <c r="C112" s="869"/>
      <c r="D112" s="866" t="str">
        <f>'10.-Buenas Prácticas '!B17</f>
        <v xml:space="preserve">Se diseñaron estrategias para focalizar la atención de los grupos prioritarios en rezago educativo, cada estrategia tiene un eslogan de difusión que atrae a la población. 1. Mujer con letras, mujer con metas. Generando el acceso a mejores oportunidades laborales, económicas y sociales para ellas y sus familias.
2. Más vale educado que mal acompañado. Atender a jóvenes entre 15 y 29 años que por condiciones diversas han abandonado la primaria o secundaria, mediante una estrategia certera e innovadora, haciendo uso de la ciencia y la tecnología para que incrementen sus posibilidades laborales y de desarrollo.
3. Escribiendo Historia. Dirigido a adultos mayores de 60 años sin educación básica. Más del 30% de la población analfabeta del Estado se encuentra en este rango de edad, por lo que combatir el rezago educativo en este grupo de la sociedad zacatecana ha sido una constante en el quehacer del Instituto.
4. Con Orgullo MEZA (Migrante Zacatecano Educado). Lograr que nuestros connacionales en el extranjero puedan obtener su educación básica mediante Plazas Comunitarias o con la educación a distancia. Así mismo, dar atención a paisanos repatriados o que regresaron a México definitivamente o por una temporada. Lo anterior, a través de las federaciones, clubes, organizaciones en los E.U.A. y de la Secretaría del Zacatecano Migrante y los Municipios.
</v>
      </c>
      <c r="E112" s="867"/>
      <c r="F112" s="834"/>
      <c r="G112" s="835"/>
      <c r="H112" s="835"/>
    </row>
    <row r="113" spans="1:8">
      <c r="A113" s="863"/>
      <c r="B113" s="868" t="s">
        <v>563</v>
      </c>
      <c r="C113" s="869"/>
      <c r="D113" s="866" t="str">
        <f>'10.-Buenas Prácticas '!B18</f>
        <v>Estado de Zacatecas</v>
      </c>
      <c r="E113" s="867"/>
      <c r="F113" s="834"/>
      <c r="G113" s="835"/>
      <c r="H113" s="835"/>
    </row>
    <row r="114" spans="1:8">
      <c r="A114" s="863"/>
      <c r="B114" s="868" t="s">
        <v>562</v>
      </c>
      <c r="C114" s="869"/>
      <c r="D114" s="866" t="str">
        <f>'10.-Buenas Prácticas '!B19</f>
        <v>La actividad se encuentra en Fase inicial</v>
      </c>
      <c r="E114" s="867"/>
      <c r="F114" s="834"/>
      <c r="G114" s="835"/>
      <c r="H114" s="835"/>
    </row>
    <row r="115" spans="1:8" ht="15" thickBot="1">
      <c r="A115" s="863"/>
      <c r="B115" s="868" t="s">
        <v>519</v>
      </c>
      <c r="C115" s="869"/>
      <c r="D115" s="866" t="str">
        <f>'10.-Buenas Prácticas '!B20</f>
        <v>La problemática enfrentada es la renuencia de la población a incorporarse.</v>
      </c>
      <c r="E115" s="867"/>
      <c r="F115" s="834"/>
      <c r="G115" s="835"/>
      <c r="H115" s="835"/>
    </row>
    <row r="116" spans="1:8">
      <c r="A116" s="863"/>
      <c r="B116" s="839" t="s">
        <v>520</v>
      </c>
      <c r="C116" s="840"/>
      <c r="D116" s="840"/>
      <c r="E116" s="841"/>
      <c r="F116" s="834"/>
      <c r="G116" s="835"/>
      <c r="H116" s="835"/>
    </row>
    <row r="117" spans="1:8">
      <c r="A117" s="864"/>
      <c r="B117" s="848" t="s">
        <v>521</v>
      </c>
      <c r="C117" s="849"/>
      <c r="D117" s="849" t="s">
        <v>522</v>
      </c>
      <c r="E117" s="850"/>
      <c r="F117" s="834"/>
      <c r="G117" s="835"/>
      <c r="H117" s="835"/>
    </row>
    <row r="118" spans="1:8" ht="42" customHeight="1">
      <c r="A118" s="864"/>
      <c r="B118" s="386">
        <v>1</v>
      </c>
      <c r="C118" s="417" t="str">
        <f>'10.-Buenas Prácticas '!B26</f>
        <v>Difusión de las estrategias, se diseñaron frases atractivas y logotipos para cada una.
Se difunde en redes sociales y en el programa de radio del Instituto</v>
      </c>
      <c r="D118" s="418">
        <v>1</v>
      </c>
      <c r="E118" s="417" t="str">
        <f>'10.-Buenas Prácticas '!J26</f>
        <v>Se han tenido buenos resultados, se está teniendo respuesta de la población, en cuanto a incorporación y continuidad.</v>
      </c>
      <c r="F118" s="834"/>
      <c r="G118" s="835"/>
      <c r="H118" s="835"/>
    </row>
    <row r="119" spans="1:8" ht="42" customHeight="1">
      <c r="A119" s="864"/>
      <c r="B119" s="386">
        <v>2</v>
      </c>
      <c r="C119" s="417" t="str">
        <f>'10.-Buenas Prácticas '!B27</f>
        <v>Se realizaron convenios de colaboración y se han tenido reuniones con ayuntamientos, SEMUJER, asilos, Secretaría del Migrante, SEC, Asociaciones Civiles.</v>
      </c>
      <c r="D119" s="418">
        <v>2</v>
      </c>
      <c r="E119" s="417" t="str">
        <f>'10.-Buenas Prácticas '!J27</f>
        <v>Las dependencias han respondido satisfactoriamente en la firma de convenios, se encuentran comprometidos, de acuerdo a lo establecido en el Plan Estatal de Desarrollo alineandose a la línea estratégia Competitividad y Prosperidad</v>
      </c>
      <c r="F119" s="834"/>
      <c r="G119" s="835"/>
      <c r="H119" s="835"/>
    </row>
    <row r="120" spans="1:8" ht="42" customHeight="1" thickBot="1">
      <c r="A120" s="865"/>
      <c r="B120" s="391">
        <v>3</v>
      </c>
      <c r="C120" s="419">
        <f>'10.-Buenas Prácticas '!B28:E28</f>
        <v>0</v>
      </c>
      <c r="D120" s="420">
        <v>3</v>
      </c>
      <c r="E120" s="421" t="str">
        <f>'10.-Buenas Prácticas '!J28</f>
        <v>Se tienen reuniones con las dependencias que firmaron convenios.</v>
      </c>
      <c r="F120" s="834"/>
      <c r="G120" s="835"/>
      <c r="H120" s="835"/>
    </row>
    <row r="121" spans="1:8">
      <c r="A121" s="336"/>
      <c r="B121" s="336"/>
      <c r="C121" s="336"/>
      <c r="D121" s="336"/>
      <c r="E121" s="336"/>
    </row>
    <row r="122" spans="1:8" ht="32.25" customHeight="1">
      <c r="A122" s="881" t="s">
        <v>580</v>
      </c>
      <c r="B122" s="881"/>
      <c r="C122" s="881"/>
      <c r="D122" s="881"/>
      <c r="E122" s="881"/>
    </row>
    <row r="123" spans="1:8" ht="35.450000000000003" customHeight="1">
      <c r="A123" s="426" t="s">
        <v>745</v>
      </c>
      <c r="B123" s="426"/>
      <c r="C123" s="426" t="s">
        <v>523</v>
      </c>
      <c r="D123" s="427"/>
      <c r="E123" s="427"/>
    </row>
    <row r="124" spans="1:8" ht="15" customHeight="1">
      <c r="A124" s="426" t="s">
        <v>746</v>
      </c>
      <c r="B124" s="426"/>
      <c r="C124" s="392" t="s">
        <v>524</v>
      </c>
      <c r="D124" s="392"/>
      <c r="E124" s="392"/>
    </row>
    <row r="125" spans="1:8" ht="15.75" customHeight="1">
      <c r="A125" s="426" t="s">
        <v>747</v>
      </c>
      <c r="B125" s="426"/>
      <c r="C125" s="392" t="s">
        <v>525</v>
      </c>
      <c r="D125" s="392"/>
      <c r="E125" s="392"/>
    </row>
    <row r="126" spans="1:8">
      <c r="A126" s="426" t="s">
        <v>748</v>
      </c>
      <c r="B126" s="426"/>
      <c r="C126" s="426"/>
      <c r="D126" s="392"/>
      <c r="E126" s="392"/>
    </row>
    <row r="127" spans="1:8" ht="24.6" customHeight="1">
      <c r="A127" s="426" t="s">
        <v>749</v>
      </c>
      <c r="B127" s="394"/>
      <c r="C127" s="394"/>
    </row>
    <row r="128" spans="1:8" ht="27" customHeight="1"/>
    <row r="129" ht="22.9" customHeight="1"/>
  </sheetData>
  <mergeCells count="80">
    <mergeCell ref="A24:A35"/>
    <mergeCell ref="B24:E24"/>
    <mergeCell ref="B27:E27"/>
    <mergeCell ref="B30:E30"/>
    <mergeCell ref="B33:E33"/>
    <mergeCell ref="A89:A94"/>
    <mergeCell ref="A122:E122"/>
    <mergeCell ref="A75:A88"/>
    <mergeCell ref="B110:C110"/>
    <mergeCell ref="D110:E110"/>
    <mergeCell ref="D111:E111"/>
    <mergeCell ref="B111:C111"/>
    <mergeCell ref="B75:E75"/>
    <mergeCell ref="C80:E80"/>
    <mergeCell ref="C81:E81"/>
    <mergeCell ref="A104:A108"/>
    <mergeCell ref="B104:E104"/>
    <mergeCell ref="B105:E105"/>
    <mergeCell ref="C106:E106"/>
    <mergeCell ref="B107:E107"/>
    <mergeCell ref="A95:A103"/>
    <mergeCell ref="B82:E82"/>
    <mergeCell ref="A48:A59"/>
    <mergeCell ref="B48:E48"/>
    <mergeCell ref="B51:E51"/>
    <mergeCell ref="B54:E54"/>
    <mergeCell ref="B57:E57"/>
    <mergeCell ref="A60:A74"/>
    <mergeCell ref="B60:E60"/>
    <mergeCell ref="B72:E72"/>
    <mergeCell ref="B63:E63"/>
    <mergeCell ref="B66:E66"/>
    <mergeCell ref="B69:E69"/>
    <mergeCell ref="B76:E76"/>
    <mergeCell ref="C77:E77"/>
    <mergeCell ref="C78:E78"/>
    <mergeCell ref="B79:E79"/>
    <mergeCell ref="A36:A47"/>
    <mergeCell ref="B36:E36"/>
    <mergeCell ref="B39:E39"/>
    <mergeCell ref="B42:E42"/>
    <mergeCell ref="B45:E45"/>
    <mergeCell ref="A109:A120"/>
    <mergeCell ref="B109:E109"/>
    <mergeCell ref="D112:E112"/>
    <mergeCell ref="D113:E113"/>
    <mergeCell ref="D114:E114"/>
    <mergeCell ref="B113:C113"/>
    <mergeCell ref="B114:C114"/>
    <mergeCell ref="B115:C115"/>
    <mergeCell ref="D115:E115"/>
    <mergeCell ref="B112:C112"/>
    <mergeCell ref="B12:E12"/>
    <mergeCell ref="B11:C11"/>
    <mergeCell ref="A12:A23"/>
    <mergeCell ref="B18:E18"/>
    <mergeCell ref="B21:E21"/>
    <mergeCell ref="B15:E15"/>
    <mergeCell ref="A9:E9"/>
    <mergeCell ref="F11:G11"/>
    <mergeCell ref="A2:E2"/>
    <mergeCell ref="A3:E3"/>
    <mergeCell ref="A4:E4"/>
    <mergeCell ref="A5:E5"/>
    <mergeCell ref="A7:E7"/>
    <mergeCell ref="A8:E8"/>
    <mergeCell ref="A10:E10"/>
    <mergeCell ref="D11:E11"/>
    <mergeCell ref="F109:H120"/>
    <mergeCell ref="B95:E95"/>
    <mergeCell ref="B98:E98"/>
    <mergeCell ref="B101:E101"/>
    <mergeCell ref="B83:E83"/>
    <mergeCell ref="B86:E86"/>
    <mergeCell ref="B116:E116"/>
    <mergeCell ref="B117:C117"/>
    <mergeCell ref="D117:E117"/>
    <mergeCell ref="B92:E92"/>
    <mergeCell ref="C108:E108"/>
    <mergeCell ref="B89:E89"/>
  </mergeCells>
  <printOptions horizontalCentered="1"/>
  <pageMargins left="0.25" right="0.25" top="0.75" bottom="0.75" header="0.3" footer="0.3"/>
  <pageSetup scale="47" fitToHeight="0" orientation="portrait" horizontalDpi="4294967294" verticalDpi="4294967294" r:id="rId1"/>
  <rowBreaks count="3" manualBreakCount="3">
    <brk id="47" max="16383" man="1"/>
    <brk id="68" max="16383" man="1"/>
    <brk id="107" max="7"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'Base de Datos'!$G$254:$G$256</xm:f>
          </x14:formula1>
          <xm:sqref>C123</xm:sqref>
        </x14:dataValidation>
        <x14:dataValidation type="list" allowBlank="1" showInputMessage="1" showErrorMessage="1">
          <x14:formula1>
            <xm:f>'Base de Datos'!$K$254:$K$256</xm:f>
          </x14:formula1>
          <xm:sqref>C125</xm:sqref>
        </x14:dataValidation>
        <x14:dataValidation type="list" allowBlank="1" showInputMessage="1" showErrorMessage="1">
          <x14:formula1>
            <xm:f>'Base de Datos'!$I$254:$I$256</xm:f>
          </x14:formula1>
          <xm:sqref>C124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U262"/>
  <sheetViews>
    <sheetView zoomScaleNormal="100" workbookViewId="0">
      <selection activeCell="F240" sqref="F240"/>
    </sheetView>
  </sheetViews>
  <sheetFormatPr baseColWidth="10" defaultColWidth="10.125" defaultRowHeight="12.75"/>
  <cols>
    <col min="1" max="1" width="3.375" style="1" customWidth="1"/>
    <col min="2" max="2" width="23.625" style="1" bestFit="1" customWidth="1"/>
    <col min="3" max="5" width="10.125" style="1"/>
    <col min="6" max="6" width="12.125" style="2" customWidth="1"/>
    <col min="7" max="16384" width="10.125" style="1"/>
  </cols>
  <sheetData>
    <row r="1" spans="1:21" ht="13.5" thickBot="1">
      <c r="A1" s="10"/>
      <c r="B1" s="11" t="s">
        <v>612</v>
      </c>
      <c r="C1" s="12"/>
      <c r="D1" s="13"/>
      <c r="F1" s="14" t="s">
        <v>439</v>
      </c>
      <c r="G1" s="12"/>
      <c r="H1" s="12"/>
      <c r="I1" s="12"/>
      <c r="J1" s="12"/>
      <c r="K1" s="13"/>
    </row>
    <row r="2" spans="1:21" ht="13.9" customHeight="1">
      <c r="A2" s="15">
        <v>1</v>
      </c>
      <c r="B2" s="16" t="s">
        <v>438</v>
      </c>
      <c r="C2" s="2"/>
      <c r="D2" s="17"/>
      <c r="F2" s="18" t="s">
        <v>437</v>
      </c>
      <c r="G2" s="19"/>
      <c r="H2" s="2"/>
      <c r="I2" s="2"/>
      <c r="J2" s="2"/>
      <c r="K2" s="17"/>
      <c r="N2" s="895" t="s">
        <v>436</v>
      </c>
      <c r="O2" s="897" t="s">
        <v>435</v>
      </c>
      <c r="S2" s="9" t="s">
        <v>434</v>
      </c>
    </row>
    <row r="3" spans="1:21" ht="23.25" customHeight="1">
      <c r="A3" s="15">
        <v>2</v>
      </c>
      <c r="B3" s="16" t="s">
        <v>433</v>
      </c>
      <c r="C3" s="2"/>
      <c r="D3" s="17"/>
      <c r="F3" s="18" t="s">
        <v>424</v>
      </c>
      <c r="G3" s="19"/>
      <c r="H3" s="2"/>
      <c r="I3" s="2"/>
      <c r="J3" s="2"/>
      <c r="K3" s="17"/>
      <c r="N3" s="896"/>
      <c r="O3" s="898"/>
      <c r="S3" s="4">
        <v>1</v>
      </c>
    </row>
    <row r="4" spans="1:21">
      <c r="A4" s="15">
        <v>3</v>
      </c>
      <c r="B4" s="16" t="s">
        <v>431</v>
      </c>
      <c r="C4" s="2"/>
      <c r="D4" s="17"/>
      <c r="F4" s="18" t="s">
        <v>420</v>
      </c>
      <c r="G4" s="19"/>
      <c r="H4" s="2"/>
      <c r="I4" s="2"/>
      <c r="J4" s="2"/>
      <c r="K4" s="17"/>
      <c r="N4" s="8" t="s">
        <v>429</v>
      </c>
      <c r="O4" s="7" t="s">
        <v>129</v>
      </c>
      <c r="S4" s="4">
        <v>2</v>
      </c>
      <c r="U4" s="1" t="s">
        <v>461</v>
      </c>
    </row>
    <row r="5" spans="1:21" ht="13.5" thickBot="1">
      <c r="A5" s="15">
        <v>4</v>
      </c>
      <c r="B5" s="16" t="s">
        <v>428</v>
      </c>
      <c r="C5" s="2"/>
      <c r="D5" s="17"/>
      <c r="F5" s="18" t="s">
        <v>422</v>
      </c>
      <c r="G5" s="19"/>
      <c r="H5" s="2"/>
      <c r="I5" s="2"/>
      <c r="J5" s="2"/>
      <c r="K5" s="17"/>
      <c r="N5" s="6" t="s">
        <v>426</v>
      </c>
      <c r="O5" s="5" t="s">
        <v>130</v>
      </c>
      <c r="S5" s="4">
        <v>3</v>
      </c>
      <c r="U5" s="1" t="s">
        <v>462</v>
      </c>
    </row>
    <row r="6" spans="1:21">
      <c r="A6" s="15">
        <v>5</v>
      </c>
      <c r="B6" s="16" t="s">
        <v>425</v>
      </c>
      <c r="C6" s="2"/>
      <c r="D6" s="17"/>
      <c r="F6" s="18" t="s">
        <v>427</v>
      </c>
      <c r="G6" s="19"/>
      <c r="H6" s="2"/>
      <c r="I6" s="2"/>
      <c r="J6" s="2"/>
      <c r="K6" s="17"/>
      <c r="S6" s="4">
        <v>4</v>
      </c>
      <c r="U6" s="1" t="s">
        <v>463</v>
      </c>
    </row>
    <row r="7" spans="1:21">
      <c r="A7" s="15">
        <v>6</v>
      </c>
      <c r="B7" s="16" t="s">
        <v>423</v>
      </c>
      <c r="C7" s="2"/>
      <c r="D7" s="17"/>
      <c r="F7" s="18" t="s">
        <v>404</v>
      </c>
      <c r="G7" s="19"/>
      <c r="H7" s="2"/>
      <c r="I7" s="2"/>
      <c r="J7" s="2"/>
      <c r="K7" s="17"/>
      <c r="S7" s="4">
        <v>5</v>
      </c>
      <c r="U7" s="1" t="s">
        <v>464</v>
      </c>
    </row>
    <row r="8" spans="1:21">
      <c r="A8" s="15">
        <v>7</v>
      </c>
      <c r="B8" s="16" t="s">
        <v>421</v>
      </c>
      <c r="C8" s="2"/>
      <c r="D8" s="17"/>
      <c r="F8" s="18" t="s">
        <v>418</v>
      </c>
      <c r="G8" s="19"/>
      <c r="H8" s="2"/>
      <c r="I8" s="2"/>
      <c r="J8" s="2"/>
      <c r="K8" s="17"/>
      <c r="S8" s="4">
        <v>6</v>
      </c>
    </row>
    <row r="9" spans="1:21">
      <c r="A9" s="15">
        <v>8</v>
      </c>
      <c r="B9" s="16" t="s">
        <v>419</v>
      </c>
      <c r="C9" s="2"/>
      <c r="D9" s="17"/>
      <c r="F9" s="18" t="s">
        <v>406</v>
      </c>
      <c r="G9" s="19"/>
      <c r="H9" s="2"/>
      <c r="I9" s="2"/>
      <c r="J9" s="2"/>
      <c r="K9" s="17"/>
      <c r="S9" s="4">
        <v>7</v>
      </c>
    </row>
    <row r="10" spans="1:21" ht="14.25">
      <c r="A10" s="15">
        <v>9</v>
      </c>
      <c r="B10" s="16" t="s">
        <v>417</v>
      </c>
      <c r="C10" s="2"/>
      <c r="D10" s="17"/>
      <c r="F10" s="18" t="s">
        <v>400</v>
      </c>
      <c r="G10" s="19"/>
      <c r="H10" s="2"/>
      <c r="I10" s="2"/>
      <c r="J10" s="2"/>
      <c r="K10" s="17"/>
      <c r="S10" s="4">
        <v>8</v>
      </c>
      <c r="U10" s="24" t="s">
        <v>438</v>
      </c>
    </row>
    <row r="11" spans="1:21" ht="14.25">
      <c r="A11" s="15">
        <v>10</v>
      </c>
      <c r="B11" s="16" t="s">
        <v>415</v>
      </c>
      <c r="C11" s="2"/>
      <c r="D11" s="17"/>
      <c r="F11" s="18" t="s">
        <v>432</v>
      </c>
      <c r="G11" s="19"/>
      <c r="H11" s="2"/>
      <c r="I11" s="2"/>
      <c r="J11" s="2"/>
      <c r="K11" s="17"/>
      <c r="S11" s="4">
        <v>9</v>
      </c>
      <c r="U11" s="25" t="s">
        <v>433</v>
      </c>
    </row>
    <row r="12" spans="1:21" ht="14.25">
      <c r="A12" s="15">
        <v>11</v>
      </c>
      <c r="B12" s="16" t="s">
        <v>413</v>
      </c>
      <c r="C12" s="2"/>
      <c r="D12" s="17"/>
      <c r="F12" s="18" t="s">
        <v>430</v>
      </c>
      <c r="G12" s="19"/>
      <c r="H12" s="2"/>
      <c r="I12" s="2"/>
      <c r="J12" s="2"/>
      <c r="K12" s="17"/>
      <c r="S12" s="4">
        <v>10</v>
      </c>
      <c r="U12" s="25" t="s">
        <v>431</v>
      </c>
    </row>
    <row r="13" spans="1:21" ht="14.25">
      <c r="A13" s="15">
        <v>12</v>
      </c>
      <c r="B13" s="16" t="s">
        <v>411</v>
      </c>
      <c r="C13" s="2"/>
      <c r="D13" s="17"/>
      <c r="F13" s="18" t="s">
        <v>410</v>
      </c>
      <c r="G13" s="19"/>
      <c r="H13" s="2"/>
      <c r="I13" s="2"/>
      <c r="J13" s="2"/>
      <c r="K13" s="17"/>
      <c r="S13" s="4">
        <v>11</v>
      </c>
      <c r="U13" s="25" t="s">
        <v>428</v>
      </c>
    </row>
    <row r="14" spans="1:21" ht="14.25">
      <c r="A14" s="15">
        <v>13</v>
      </c>
      <c r="B14" s="16" t="s">
        <v>409</v>
      </c>
      <c r="C14" s="2"/>
      <c r="D14" s="17"/>
      <c r="F14" s="477" t="s">
        <v>781</v>
      </c>
      <c r="G14" s="19"/>
      <c r="H14" s="2"/>
      <c r="I14" s="2"/>
      <c r="J14" s="2"/>
      <c r="K14" s="17"/>
      <c r="S14" s="4">
        <v>12</v>
      </c>
      <c r="U14" s="25" t="s">
        <v>425</v>
      </c>
    </row>
    <row r="15" spans="1:21" ht="14.25">
      <c r="A15" s="15">
        <v>14</v>
      </c>
      <c r="B15" s="16" t="s">
        <v>407</v>
      </c>
      <c r="C15" s="2"/>
      <c r="D15" s="17"/>
      <c r="F15" s="18" t="s">
        <v>408</v>
      </c>
      <c r="G15" s="19"/>
      <c r="H15" s="2"/>
      <c r="I15" s="2"/>
      <c r="J15" s="2"/>
      <c r="K15" s="17"/>
      <c r="S15" s="4">
        <v>13</v>
      </c>
      <c r="U15" s="25" t="s">
        <v>423</v>
      </c>
    </row>
    <row r="16" spans="1:21" ht="14.25">
      <c r="A16" s="15">
        <v>15</v>
      </c>
      <c r="B16" s="16" t="s">
        <v>405</v>
      </c>
      <c r="C16" s="2"/>
      <c r="D16" s="17"/>
      <c r="F16" s="18" t="s">
        <v>412</v>
      </c>
      <c r="G16" s="19"/>
      <c r="H16" s="2"/>
      <c r="I16" s="2"/>
      <c r="J16" s="2"/>
      <c r="K16" s="17"/>
      <c r="S16" s="4">
        <v>14</v>
      </c>
      <c r="U16" s="25" t="s">
        <v>421</v>
      </c>
    </row>
    <row r="17" spans="1:21" ht="14.25">
      <c r="A17" s="15">
        <v>16</v>
      </c>
      <c r="B17" s="16" t="s">
        <v>403</v>
      </c>
      <c r="C17" s="2"/>
      <c r="D17" s="17"/>
      <c r="F17" s="18" t="s">
        <v>416</v>
      </c>
      <c r="G17" s="19"/>
      <c r="H17" s="2"/>
      <c r="I17" s="2"/>
      <c r="J17" s="2"/>
      <c r="K17" s="17"/>
      <c r="S17" s="4">
        <v>15</v>
      </c>
      <c r="U17" s="25" t="s">
        <v>419</v>
      </c>
    </row>
    <row r="18" spans="1:21" ht="14.25">
      <c r="A18" s="15">
        <v>17</v>
      </c>
      <c r="B18" s="16" t="s">
        <v>401</v>
      </c>
      <c r="C18" s="2"/>
      <c r="D18" s="17"/>
      <c r="F18" s="18" t="s">
        <v>414</v>
      </c>
      <c r="G18" s="19"/>
      <c r="H18" s="2"/>
      <c r="I18" s="2"/>
      <c r="J18" s="2"/>
      <c r="K18" s="17"/>
      <c r="S18" s="4">
        <v>16</v>
      </c>
      <c r="U18" s="25" t="s">
        <v>417</v>
      </c>
    </row>
    <row r="19" spans="1:21" ht="14.25">
      <c r="A19" s="15">
        <v>18</v>
      </c>
      <c r="B19" s="16" t="s">
        <v>399</v>
      </c>
      <c r="C19" s="2"/>
      <c r="D19" s="17"/>
      <c r="F19" s="18" t="s">
        <v>402</v>
      </c>
      <c r="G19" s="19"/>
      <c r="H19" s="2"/>
      <c r="I19" s="2"/>
      <c r="J19" s="2"/>
      <c r="K19" s="17"/>
      <c r="S19" s="4">
        <v>17</v>
      </c>
      <c r="U19" s="25" t="s">
        <v>415</v>
      </c>
    </row>
    <row r="20" spans="1:21" ht="14.25">
      <c r="A20" s="15">
        <v>19</v>
      </c>
      <c r="B20" s="16" t="s">
        <v>398</v>
      </c>
      <c r="C20" s="2"/>
      <c r="D20" s="17"/>
      <c r="F20" s="479" t="s">
        <v>397</v>
      </c>
      <c r="G20" s="480"/>
      <c r="H20" s="481"/>
      <c r="I20" s="481"/>
      <c r="J20" s="481"/>
      <c r="K20" s="482"/>
      <c r="S20" s="4">
        <v>18</v>
      </c>
      <c r="U20" s="25" t="s">
        <v>413</v>
      </c>
    </row>
    <row r="21" spans="1:21" ht="14.25">
      <c r="A21" s="15">
        <v>20</v>
      </c>
      <c r="B21" s="16" t="s">
        <v>396</v>
      </c>
      <c r="C21" s="2"/>
      <c r="D21" s="17"/>
      <c r="F21" s="483" t="s">
        <v>395</v>
      </c>
      <c r="G21" s="19"/>
      <c r="H21" s="2"/>
      <c r="I21" s="2"/>
      <c r="J21" s="2"/>
      <c r="K21" s="484"/>
      <c r="S21" s="4">
        <v>19</v>
      </c>
      <c r="U21" s="25" t="s">
        <v>411</v>
      </c>
    </row>
    <row r="22" spans="1:21" ht="14.25">
      <c r="A22" s="15">
        <v>21</v>
      </c>
      <c r="B22" s="16" t="s">
        <v>394</v>
      </c>
      <c r="C22" s="2"/>
      <c r="D22" s="17"/>
      <c r="F22" s="483" t="s">
        <v>377</v>
      </c>
      <c r="G22" s="19"/>
      <c r="H22" s="2"/>
      <c r="I22" s="2"/>
      <c r="J22" s="2"/>
      <c r="K22" s="484"/>
      <c r="S22" s="4">
        <v>20</v>
      </c>
      <c r="U22" s="25" t="s">
        <v>409</v>
      </c>
    </row>
    <row r="23" spans="1:21" ht="14.25">
      <c r="A23" s="15">
        <v>22</v>
      </c>
      <c r="B23" s="16" t="s">
        <v>392</v>
      </c>
      <c r="C23" s="2"/>
      <c r="D23" s="17"/>
      <c r="F23" s="483" t="s">
        <v>375</v>
      </c>
      <c r="G23" s="19"/>
      <c r="H23" s="2"/>
      <c r="I23" s="2"/>
      <c r="J23" s="2"/>
      <c r="K23" s="484"/>
      <c r="S23" s="4">
        <v>21</v>
      </c>
      <c r="U23" s="25" t="s">
        <v>407</v>
      </c>
    </row>
    <row r="24" spans="1:21" ht="14.25">
      <c r="A24" s="15">
        <v>23</v>
      </c>
      <c r="B24" s="16" t="s">
        <v>390</v>
      </c>
      <c r="C24" s="2"/>
      <c r="D24" s="17"/>
      <c r="F24" s="483" t="s">
        <v>373</v>
      </c>
      <c r="G24" s="19"/>
      <c r="H24" s="2"/>
      <c r="I24" s="2"/>
      <c r="J24" s="2"/>
      <c r="K24" s="484"/>
      <c r="S24" s="4">
        <v>22</v>
      </c>
      <c r="U24" s="25" t="s">
        <v>405</v>
      </c>
    </row>
    <row r="25" spans="1:21" ht="14.25">
      <c r="A25" s="15">
        <v>24</v>
      </c>
      <c r="B25" s="16" t="s">
        <v>388</v>
      </c>
      <c r="C25" s="2"/>
      <c r="D25" s="17"/>
      <c r="F25" s="483" t="s">
        <v>371</v>
      </c>
      <c r="G25" s="19"/>
      <c r="H25" s="2"/>
      <c r="I25" s="2"/>
      <c r="J25" s="2"/>
      <c r="K25" s="484"/>
      <c r="S25" s="4">
        <v>23</v>
      </c>
      <c r="U25" s="25" t="s">
        <v>403</v>
      </c>
    </row>
    <row r="26" spans="1:21" ht="14.25">
      <c r="A26" s="15">
        <v>25</v>
      </c>
      <c r="B26" s="16" t="s">
        <v>386</v>
      </c>
      <c r="C26" s="2"/>
      <c r="D26" s="17"/>
      <c r="F26" s="483" t="s">
        <v>370</v>
      </c>
      <c r="G26" s="19"/>
      <c r="H26" s="2"/>
      <c r="I26" s="2"/>
      <c r="J26" s="2"/>
      <c r="K26" s="484"/>
      <c r="S26" s="4">
        <v>24</v>
      </c>
      <c r="U26" s="25" t="s">
        <v>401</v>
      </c>
    </row>
    <row r="27" spans="1:21" ht="14.25">
      <c r="A27" s="15">
        <v>26</v>
      </c>
      <c r="B27" s="16" t="s">
        <v>384</v>
      </c>
      <c r="C27" s="2"/>
      <c r="D27" s="17"/>
      <c r="F27" s="483" t="s">
        <v>369</v>
      </c>
      <c r="G27" s="19"/>
      <c r="H27" s="2"/>
      <c r="I27" s="2"/>
      <c r="J27" s="2"/>
      <c r="K27" s="484"/>
      <c r="S27" s="4">
        <v>25</v>
      </c>
      <c r="U27" s="25" t="s">
        <v>399</v>
      </c>
    </row>
    <row r="28" spans="1:21" ht="14.25">
      <c r="A28" s="15">
        <v>27</v>
      </c>
      <c r="B28" s="16" t="s">
        <v>382</v>
      </c>
      <c r="C28" s="2"/>
      <c r="D28" s="17"/>
      <c r="F28" s="483" t="s">
        <v>368</v>
      </c>
      <c r="G28" s="19"/>
      <c r="H28" s="2"/>
      <c r="I28" s="2"/>
      <c r="J28" s="2"/>
      <c r="K28" s="484"/>
      <c r="S28" s="4">
        <v>26</v>
      </c>
      <c r="U28" s="25" t="s">
        <v>398</v>
      </c>
    </row>
    <row r="29" spans="1:21" ht="14.25">
      <c r="A29" s="15">
        <v>28</v>
      </c>
      <c r="B29" s="16" t="s">
        <v>380</v>
      </c>
      <c r="C29" s="2"/>
      <c r="D29" s="17"/>
      <c r="F29" s="483" t="s">
        <v>367</v>
      </c>
      <c r="G29" s="19"/>
      <c r="H29" s="2"/>
      <c r="I29" s="2"/>
      <c r="J29" s="2"/>
      <c r="K29" s="484"/>
      <c r="S29" s="4">
        <v>27</v>
      </c>
      <c r="U29" s="25" t="s">
        <v>396</v>
      </c>
    </row>
    <row r="30" spans="1:21" ht="14.25">
      <c r="A30" s="15">
        <v>29</v>
      </c>
      <c r="B30" s="16" t="s">
        <v>378</v>
      </c>
      <c r="C30" s="2"/>
      <c r="D30" s="17"/>
      <c r="F30" s="483" t="s">
        <v>366</v>
      </c>
      <c r="G30" s="19"/>
      <c r="H30" s="2"/>
      <c r="I30" s="2"/>
      <c r="J30" s="2"/>
      <c r="K30" s="484"/>
      <c r="S30" s="4">
        <v>28</v>
      </c>
      <c r="U30" s="25" t="s">
        <v>394</v>
      </c>
    </row>
    <row r="31" spans="1:21" ht="14.25">
      <c r="A31" s="15">
        <v>30</v>
      </c>
      <c r="B31" s="16" t="s">
        <v>376</v>
      </c>
      <c r="C31" s="2"/>
      <c r="D31" s="17"/>
      <c r="F31" s="483" t="s">
        <v>365</v>
      </c>
      <c r="G31" s="19"/>
      <c r="H31" s="2"/>
      <c r="I31" s="2"/>
      <c r="J31" s="2"/>
      <c r="K31" s="484"/>
      <c r="S31" s="4">
        <v>29</v>
      </c>
      <c r="U31" s="25" t="s">
        <v>392</v>
      </c>
    </row>
    <row r="32" spans="1:21" ht="14.25">
      <c r="A32" s="15">
        <v>31</v>
      </c>
      <c r="B32" s="16" t="s">
        <v>374</v>
      </c>
      <c r="C32" s="2"/>
      <c r="D32" s="17"/>
      <c r="F32" s="483" t="s">
        <v>393</v>
      </c>
      <c r="G32" s="19"/>
      <c r="H32" s="2"/>
      <c r="I32" s="2"/>
      <c r="J32" s="2"/>
      <c r="K32" s="484"/>
      <c r="S32" s="4">
        <v>30</v>
      </c>
      <c r="U32" s="25" t="s">
        <v>390</v>
      </c>
    </row>
    <row r="33" spans="1:21" ht="14.25">
      <c r="A33" s="15">
        <v>32</v>
      </c>
      <c r="B33" s="16" t="s">
        <v>372</v>
      </c>
      <c r="C33" s="2"/>
      <c r="D33" s="17"/>
      <c r="F33" s="483" t="s">
        <v>391</v>
      </c>
      <c r="G33" s="19"/>
      <c r="H33" s="2"/>
      <c r="I33" s="2"/>
      <c r="J33" s="2"/>
      <c r="K33" s="484"/>
      <c r="S33" s="4">
        <v>31</v>
      </c>
      <c r="U33" s="25" t="s">
        <v>388</v>
      </c>
    </row>
    <row r="34" spans="1:21" ht="15" thickBot="1">
      <c r="A34" s="22"/>
      <c r="B34" s="20"/>
      <c r="C34" s="20"/>
      <c r="D34" s="21"/>
      <c r="F34" s="483" t="s">
        <v>389</v>
      </c>
      <c r="G34" s="19"/>
      <c r="H34" s="2"/>
      <c r="I34" s="2"/>
      <c r="J34" s="2"/>
      <c r="K34" s="484"/>
      <c r="S34" s="4">
        <v>32</v>
      </c>
      <c r="U34" s="25" t="s">
        <v>386</v>
      </c>
    </row>
    <row r="35" spans="1:21" ht="14.25">
      <c r="F35" s="483" t="s">
        <v>387</v>
      </c>
      <c r="G35" s="19"/>
      <c r="H35" s="2"/>
      <c r="I35" s="2"/>
      <c r="J35" s="2"/>
      <c r="K35" s="484"/>
      <c r="S35" s="4">
        <v>33</v>
      </c>
      <c r="U35" s="25" t="s">
        <v>465</v>
      </c>
    </row>
    <row r="36" spans="1:21" ht="14.25">
      <c r="F36" s="483" t="s">
        <v>385</v>
      </c>
      <c r="G36" s="19"/>
      <c r="H36" s="2"/>
      <c r="I36" s="2"/>
      <c r="J36" s="2"/>
      <c r="K36" s="484"/>
      <c r="S36" s="4">
        <v>34</v>
      </c>
      <c r="U36" s="25" t="s">
        <v>382</v>
      </c>
    </row>
    <row r="37" spans="1:21" ht="14.25">
      <c r="F37" s="483" t="s">
        <v>383</v>
      </c>
      <c r="G37" s="19"/>
      <c r="H37" s="2"/>
      <c r="I37" s="2"/>
      <c r="J37" s="2"/>
      <c r="K37" s="484"/>
      <c r="S37" s="4">
        <v>35</v>
      </c>
      <c r="U37" s="25" t="s">
        <v>380</v>
      </c>
    </row>
    <row r="38" spans="1:21" ht="14.25">
      <c r="F38" s="483" t="s">
        <v>381</v>
      </c>
      <c r="G38" s="19"/>
      <c r="H38" s="2"/>
      <c r="I38" s="2"/>
      <c r="J38" s="2"/>
      <c r="K38" s="484"/>
      <c r="S38" s="4">
        <v>36</v>
      </c>
      <c r="U38" s="25" t="s">
        <v>378</v>
      </c>
    </row>
    <row r="39" spans="1:21" ht="14.25">
      <c r="F39" s="483" t="s">
        <v>379</v>
      </c>
      <c r="G39" s="19"/>
      <c r="H39" s="2"/>
      <c r="I39" s="2"/>
      <c r="J39" s="2"/>
      <c r="K39" s="484"/>
      <c r="S39" s="4">
        <v>37</v>
      </c>
      <c r="U39" s="25" t="s">
        <v>376</v>
      </c>
    </row>
    <row r="40" spans="1:21" ht="14.25">
      <c r="F40" s="485" t="s">
        <v>782</v>
      </c>
      <c r="G40" s="486"/>
      <c r="H40" s="487"/>
      <c r="I40" s="487"/>
      <c r="J40" s="487"/>
      <c r="K40" s="488"/>
      <c r="S40" s="4"/>
      <c r="U40" s="25"/>
    </row>
    <row r="41" spans="1:21" ht="14.25">
      <c r="F41" s="478" t="s">
        <v>364</v>
      </c>
      <c r="G41" s="19"/>
      <c r="H41" s="2"/>
      <c r="I41" s="2"/>
      <c r="J41" s="2"/>
      <c r="K41" s="17"/>
      <c r="S41" s="4">
        <v>38</v>
      </c>
      <c r="U41" s="25" t="s">
        <v>374</v>
      </c>
    </row>
    <row r="42" spans="1:21" ht="14.25">
      <c r="F42" s="15" t="s">
        <v>363</v>
      </c>
      <c r="G42" s="19"/>
      <c r="H42" s="2"/>
      <c r="I42" s="2"/>
      <c r="J42" s="2"/>
      <c r="K42" s="17"/>
      <c r="S42" s="4">
        <v>39</v>
      </c>
      <c r="U42" s="26" t="s">
        <v>372</v>
      </c>
    </row>
    <row r="43" spans="1:21">
      <c r="F43" s="15" t="s">
        <v>340</v>
      </c>
      <c r="G43" s="19"/>
      <c r="H43" s="2"/>
      <c r="I43" s="2"/>
      <c r="J43" s="2"/>
      <c r="K43" s="17"/>
      <c r="S43" s="4">
        <v>40</v>
      </c>
    </row>
    <row r="44" spans="1:21">
      <c r="F44" s="15" t="s">
        <v>339</v>
      </c>
      <c r="G44" s="19"/>
      <c r="H44" s="2"/>
      <c r="I44" s="2"/>
      <c r="J44" s="2"/>
      <c r="K44" s="17"/>
      <c r="S44" s="4">
        <v>41</v>
      </c>
    </row>
    <row r="45" spans="1:21">
      <c r="F45" s="15" t="s">
        <v>338</v>
      </c>
      <c r="G45" s="19"/>
      <c r="H45" s="2"/>
      <c r="I45" s="2"/>
      <c r="J45" s="2"/>
      <c r="K45" s="17"/>
      <c r="S45" s="4">
        <v>42</v>
      </c>
    </row>
    <row r="46" spans="1:21">
      <c r="F46" s="15" t="s">
        <v>337</v>
      </c>
      <c r="G46" s="19"/>
      <c r="H46" s="2"/>
      <c r="I46" s="2"/>
      <c r="J46" s="2"/>
      <c r="K46" s="17"/>
      <c r="S46" s="4">
        <v>43</v>
      </c>
    </row>
    <row r="47" spans="1:21">
      <c r="F47" s="15" t="s">
        <v>336</v>
      </c>
      <c r="G47" s="19"/>
      <c r="H47" s="2"/>
      <c r="I47" s="2"/>
      <c r="J47" s="2"/>
      <c r="K47" s="17"/>
      <c r="S47" s="4">
        <v>44</v>
      </c>
    </row>
    <row r="48" spans="1:21">
      <c r="F48" s="15" t="s">
        <v>335</v>
      </c>
      <c r="G48" s="19"/>
      <c r="H48" s="2"/>
      <c r="I48" s="2"/>
      <c r="J48" s="2"/>
      <c r="K48" s="17"/>
      <c r="S48" s="4">
        <v>45</v>
      </c>
    </row>
    <row r="49" spans="6:19">
      <c r="F49" s="15" t="s">
        <v>334</v>
      </c>
      <c r="G49" s="19"/>
      <c r="H49" s="2"/>
      <c r="I49" s="2"/>
      <c r="J49" s="2"/>
      <c r="K49" s="17"/>
      <c r="S49" s="4">
        <v>46</v>
      </c>
    </row>
    <row r="50" spans="6:19">
      <c r="F50" s="15" t="s">
        <v>362</v>
      </c>
      <c r="G50" s="19"/>
      <c r="H50" s="2"/>
      <c r="I50" s="2"/>
      <c r="J50" s="2"/>
      <c r="K50" s="17"/>
      <c r="S50" s="4">
        <v>47</v>
      </c>
    </row>
    <row r="51" spans="6:19">
      <c r="F51" s="15" t="s">
        <v>343</v>
      </c>
      <c r="G51" s="19"/>
      <c r="H51" s="2"/>
      <c r="I51" s="2"/>
      <c r="J51" s="2"/>
      <c r="K51" s="17"/>
      <c r="S51" s="4">
        <v>48</v>
      </c>
    </row>
    <row r="52" spans="6:19">
      <c r="F52" s="15" t="s">
        <v>333</v>
      </c>
      <c r="G52" s="19"/>
      <c r="H52" s="2"/>
      <c r="I52" s="2"/>
      <c r="J52" s="2"/>
      <c r="K52" s="17"/>
      <c r="S52" s="4">
        <v>49</v>
      </c>
    </row>
    <row r="53" spans="6:19" ht="13.5" thickBot="1">
      <c r="F53" s="15" t="s">
        <v>332</v>
      </c>
      <c r="G53" s="19"/>
      <c r="H53" s="2"/>
      <c r="I53" s="2"/>
      <c r="J53" s="2"/>
      <c r="K53" s="17"/>
      <c r="S53" s="3">
        <v>50</v>
      </c>
    </row>
    <row r="54" spans="6:19">
      <c r="F54" s="15" t="s">
        <v>331</v>
      </c>
      <c r="G54" s="19"/>
      <c r="H54" s="2"/>
      <c r="I54" s="2"/>
      <c r="J54" s="2"/>
      <c r="K54" s="17"/>
    </row>
    <row r="55" spans="6:19">
      <c r="F55" s="15" t="s">
        <v>330</v>
      </c>
      <c r="G55" s="19"/>
      <c r="H55" s="2"/>
      <c r="I55" s="2"/>
      <c r="J55" s="2"/>
      <c r="K55" s="17"/>
    </row>
    <row r="56" spans="6:19">
      <c r="F56" s="15" t="s">
        <v>329</v>
      </c>
      <c r="G56" s="19"/>
      <c r="H56" s="2"/>
      <c r="I56" s="2"/>
      <c r="J56" s="2"/>
      <c r="K56" s="17"/>
    </row>
    <row r="57" spans="6:19">
      <c r="F57" s="15" t="s">
        <v>328</v>
      </c>
      <c r="G57" s="19"/>
      <c r="H57" s="2"/>
      <c r="I57" s="2"/>
      <c r="J57" s="2"/>
      <c r="K57" s="17"/>
    </row>
    <row r="58" spans="6:19">
      <c r="F58" s="15" t="s">
        <v>327</v>
      </c>
      <c r="G58" s="19"/>
      <c r="H58" s="2"/>
      <c r="I58" s="2"/>
      <c r="J58" s="2"/>
      <c r="K58" s="17"/>
    </row>
    <row r="59" spans="6:19">
      <c r="F59" s="15" t="s">
        <v>361</v>
      </c>
      <c r="G59" s="19"/>
      <c r="H59" s="2"/>
      <c r="I59" s="2"/>
      <c r="J59" s="2"/>
      <c r="K59" s="17"/>
    </row>
    <row r="60" spans="6:19">
      <c r="F60" s="15" t="s">
        <v>326</v>
      </c>
      <c r="G60" s="19"/>
      <c r="H60" s="2"/>
      <c r="I60" s="2"/>
      <c r="J60" s="2"/>
      <c r="K60" s="17"/>
    </row>
    <row r="61" spans="6:19">
      <c r="F61" s="15" t="s">
        <v>325</v>
      </c>
      <c r="G61" s="19"/>
      <c r="H61" s="2"/>
      <c r="I61" s="2"/>
      <c r="J61" s="2"/>
      <c r="K61" s="17"/>
    </row>
    <row r="62" spans="6:19">
      <c r="F62" s="15" t="s">
        <v>324</v>
      </c>
      <c r="G62" s="19"/>
      <c r="H62" s="2"/>
      <c r="I62" s="2"/>
      <c r="J62" s="2"/>
      <c r="K62" s="17"/>
    </row>
    <row r="63" spans="6:19">
      <c r="F63" s="15" t="s">
        <v>360</v>
      </c>
      <c r="G63" s="19"/>
      <c r="H63" s="2"/>
      <c r="I63" s="2"/>
      <c r="J63" s="2"/>
      <c r="K63" s="17"/>
    </row>
    <row r="64" spans="6:19">
      <c r="F64" s="15" t="s">
        <v>323</v>
      </c>
      <c r="G64" s="19"/>
      <c r="H64" s="2"/>
      <c r="I64" s="2"/>
      <c r="J64" s="2"/>
      <c r="K64" s="17"/>
    </row>
    <row r="65" spans="6:11">
      <c r="F65" s="15" t="s">
        <v>322</v>
      </c>
      <c r="G65" s="19"/>
      <c r="H65" s="2"/>
      <c r="I65" s="2"/>
      <c r="J65" s="2"/>
      <c r="K65" s="17"/>
    </row>
    <row r="66" spans="6:11">
      <c r="F66" s="15" t="s">
        <v>321</v>
      </c>
      <c r="G66" s="19"/>
      <c r="H66" s="2"/>
      <c r="I66" s="2"/>
      <c r="J66" s="2"/>
      <c r="K66" s="17"/>
    </row>
    <row r="67" spans="6:11">
      <c r="F67" s="15" t="s">
        <v>320</v>
      </c>
      <c r="G67" s="19"/>
      <c r="H67" s="2"/>
      <c r="I67" s="2"/>
      <c r="J67" s="2"/>
      <c r="K67" s="17"/>
    </row>
    <row r="68" spans="6:11">
      <c r="F68" s="15" t="s">
        <v>319</v>
      </c>
      <c r="G68" s="19"/>
      <c r="H68" s="2"/>
      <c r="I68" s="2"/>
      <c r="J68" s="2"/>
      <c r="K68" s="17"/>
    </row>
    <row r="69" spans="6:11">
      <c r="F69" s="15" t="s">
        <v>318</v>
      </c>
      <c r="G69" s="19"/>
      <c r="H69" s="2"/>
      <c r="I69" s="2"/>
      <c r="J69" s="2"/>
      <c r="K69" s="17"/>
    </row>
    <row r="70" spans="6:11">
      <c r="F70" s="15" t="s">
        <v>317</v>
      </c>
      <c r="G70" s="19"/>
      <c r="H70" s="2"/>
      <c r="I70" s="2"/>
      <c r="J70" s="2"/>
      <c r="K70" s="17"/>
    </row>
    <row r="71" spans="6:11">
      <c r="F71" s="15" t="s">
        <v>316</v>
      </c>
      <c r="G71" s="19"/>
      <c r="H71" s="2"/>
      <c r="I71" s="2"/>
      <c r="J71" s="2"/>
      <c r="K71" s="17"/>
    </row>
    <row r="72" spans="6:11">
      <c r="F72" s="15" t="s">
        <v>315</v>
      </c>
      <c r="G72" s="19"/>
      <c r="H72" s="2"/>
      <c r="I72" s="2"/>
      <c r="J72" s="2"/>
      <c r="K72" s="17"/>
    </row>
    <row r="73" spans="6:11">
      <c r="F73" s="15" t="s">
        <v>314</v>
      </c>
      <c r="G73" s="19"/>
      <c r="H73" s="2"/>
      <c r="I73" s="2"/>
      <c r="J73" s="2"/>
      <c r="K73" s="17"/>
    </row>
    <row r="74" spans="6:11">
      <c r="F74" s="15" t="s">
        <v>313</v>
      </c>
      <c r="G74" s="19"/>
      <c r="H74" s="2"/>
      <c r="I74" s="2"/>
      <c r="J74" s="2"/>
      <c r="K74" s="17"/>
    </row>
    <row r="75" spans="6:11">
      <c r="F75" s="15" t="s">
        <v>312</v>
      </c>
      <c r="G75" s="19"/>
      <c r="H75" s="2"/>
      <c r="I75" s="2"/>
      <c r="J75" s="2"/>
      <c r="K75" s="17"/>
    </row>
    <row r="76" spans="6:11">
      <c r="F76" s="15" t="s">
        <v>311</v>
      </c>
      <c r="G76" s="19"/>
      <c r="H76" s="2"/>
      <c r="I76" s="2"/>
      <c r="J76" s="2"/>
      <c r="K76" s="17"/>
    </row>
    <row r="77" spans="6:11">
      <c r="F77" s="15" t="s">
        <v>310</v>
      </c>
      <c r="G77" s="19"/>
      <c r="H77" s="2"/>
      <c r="I77" s="2"/>
      <c r="J77" s="2"/>
      <c r="K77" s="17"/>
    </row>
    <row r="78" spans="6:11">
      <c r="F78" s="15" t="s">
        <v>309</v>
      </c>
      <c r="G78" s="19"/>
      <c r="H78" s="2"/>
      <c r="I78" s="2"/>
      <c r="J78" s="2"/>
      <c r="K78" s="17"/>
    </row>
    <row r="79" spans="6:11">
      <c r="F79" s="15" t="s">
        <v>308</v>
      </c>
      <c r="G79" s="19"/>
      <c r="H79" s="2"/>
      <c r="I79" s="2"/>
      <c r="J79" s="2"/>
      <c r="K79" s="17"/>
    </row>
    <row r="80" spans="6:11">
      <c r="F80" s="15" t="s">
        <v>307</v>
      </c>
      <c r="G80" s="19"/>
      <c r="H80" s="2"/>
      <c r="I80" s="2"/>
      <c r="J80" s="2"/>
      <c r="K80" s="17"/>
    </row>
    <row r="81" spans="6:11">
      <c r="F81" s="15" t="s">
        <v>306</v>
      </c>
      <c r="G81" s="19"/>
      <c r="H81" s="2"/>
      <c r="I81" s="2"/>
      <c r="J81" s="2"/>
      <c r="K81" s="17"/>
    </row>
    <row r="82" spans="6:11">
      <c r="F82" s="15" t="s">
        <v>305</v>
      </c>
      <c r="G82" s="19"/>
      <c r="H82" s="2"/>
      <c r="I82" s="2"/>
      <c r="J82" s="2"/>
      <c r="K82" s="17"/>
    </row>
    <row r="83" spans="6:11">
      <c r="F83" s="15" t="s">
        <v>304</v>
      </c>
      <c r="G83" s="19"/>
      <c r="H83" s="2"/>
      <c r="I83" s="2"/>
      <c r="J83" s="2"/>
      <c r="K83" s="17"/>
    </row>
    <row r="84" spans="6:11">
      <c r="F84" s="15" t="s">
        <v>303</v>
      </c>
      <c r="G84" s="19"/>
      <c r="H84" s="2"/>
      <c r="I84" s="2"/>
      <c r="J84" s="2"/>
      <c r="K84" s="17"/>
    </row>
    <row r="85" spans="6:11">
      <c r="F85" s="15" t="s">
        <v>302</v>
      </c>
      <c r="G85" s="19"/>
      <c r="H85" s="2"/>
      <c r="I85" s="2"/>
      <c r="J85" s="2"/>
      <c r="K85" s="17"/>
    </row>
    <row r="86" spans="6:11">
      <c r="F86" s="15" t="s">
        <v>301</v>
      </c>
      <c r="G86" s="19"/>
      <c r="H86" s="2"/>
      <c r="I86" s="2"/>
      <c r="J86" s="2"/>
      <c r="K86" s="17"/>
    </row>
    <row r="87" spans="6:11">
      <c r="F87" s="15" t="s">
        <v>300</v>
      </c>
      <c r="G87" s="19"/>
      <c r="H87" s="2"/>
      <c r="I87" s="2"/>
      <c r="J87" s="2"/>
      <c r="K87" s="17"/>
    </row>
    <row r="88" spans="6:11">
      <c r="F88" s="15" t="s">
        <v>299</v>
      </c>
      <c r="G88" s="19"/>
      <c r="H88" s="2"/>
      <c r="I88" s="2"/>
      <c r="J88" s="2"/>
      <c r="K88" s="17"/>
    </row>
    <row r="89" spans="6:11">
      <c r="F89" s="15" t="s">
        <v>298</v>
      </c>
      <c r="G89" s="19"/>
      <c r="H89" s="2"/>
      <c r="I89" s="2"/>
      <c r="J89" s="2"/>
      <c r="K89" s="17"/>
    </row>
    <row r="90" spans="6:11">
      <c r="F90" s="15" t="s">
        <v>297</v>
      </c>
      <c r="G90" s="19"/>
      <c r="H90" s="2"/>
      <c r="I90" s="2"/>
      <c r="J90" s="2"/>
      <c r="K90" s="17"/>
    </row>
    <row r="91" spans="6:11">
      <c r="F91" s="15" t="s">
        <v>296</v>
      </c>
      <c r="G91" s="19"/>
      <c r="H91" s="2"/>
      <c r="I91" s="2"/>
      <c r="J91" s="2"/>
      <c r="K91" s="17"/>
    </row>
    <row r="92" spans="6:11">
      <c r="F92" s="15" t="s">
        <v>295</v>
      </c>
      <c r="G92" s="19"/>
      <c r="H92" s="2"/>
      <c r="I92" s="2"/>
      <c r="J92" s="2"/>
      <c r="K92" s="17"/>
    </row>
    <row r="93" spans="6:11">
      <c r="F93" s="15" t="s">
        <v>294</v>
      </c>
      <c r="G93" s="19"/>
      <c r="H93" s="2"/>
      <c r="I93" s="2"/>
      <c r="J93" s="2"/>
      <c r="K93" s="17"/>
    </row>
    <row r="94" spans="6:11">
      <c r="F94" s="15" t="s">
        <v>359</v>
      </c>
      <c r="G94" s="19"/>
      <c r="H94" s="2"/>
      <c r="I94" s="2"/>
      <c r="J94" s="2"/>
      <c r="K94" s="17"/>
    </row>
    <row r="95" spans="6:11">
      <c r="F95" s="15" t="s">
        <v>293</v>
      </c>
      <c r="G95" s="19"/>
      <c r="H95" s="2"/>
      <c r="I95" s="2"/>
      <c r="J95" s="2"/>
      <c r="K95" s="17"/>
    </row>
    <row r="96" spans="6:11">
      <c r="F96" s="15" t="s">
        <v>292</v>
      </c>
      <c r="G96" s="19"/>
      <c r="H96" s="2"/>
      <c r="I96" s="2"/>
      <c r="J96" s="2"/>
      <c r="K96" s="17"/>
    </row>
    <row r="97" spans="6:11">
      <c r="F97" s="15" t="s">
        <v>291</v>
      </c>
      <c r="G97" s="19"/>
      <c r="H97" s="2"/>
      <c r="I97" s="2"/>
      <c r="J97" s="2"/>
      <c r="K97" s="17"/>
    </row>
    <row r="98" spans="6:11">
      <c r="F98" s="15" t="s">
        <v>290</v>
      </c>
      <c r="G98" s="19"/>
      <c r="H98" s="2"/>
      <c r="I98" s="2"/>
      <c r="J98" s="2"/>
      <c r="K98" s="17"/>
    </row>
    <row r="99" spans="6:11">
      <c r="F99" s="15" t="s">
        <v>289</v>
      </c>
      <c r="G99" s="19"/>
      <c r="H99" s="2"/>
      <c r="I99" s="2"/>
      <c r="J99" s="2"/>
      <c r="K99" s="17"/>
    </row>
    <row r="100" spans="6:11">
      <c r="F100" s="15" t="s">
        <v>288</v>
      </c>
      <c r="G100" s="19"/>
      <c r="H100" s="2"/>
      <c r="I100" s="2"/>
      <c r="J100" s="2"/>
      <c r="K100" s="17"/>
    </row>
    <row r="101" spans="6:11">
      <c r="F101" s="15" t="s">
        <v>287</v>
      </c>
      <c r="G101" s="19"/>
      <c r="H101" s="2"/>
      <c r="I101" s="2"/>
      <c r="J101" s="2"/>
      <c r="K101" s="17"/>
    </row>
    <row r="102" spans="6:11">
      <c r="F102" s="15" t="s">
        <v>286</v>
      </c>
      <c r="G102" s="19"/>
      <c r="H102" s="2"/>
      <c r="I102" s="2"/>
      <c r="J102" s="2"/>
      <c r="K102" s="17"/>
    </row>
    <row r="103" spans="6:11">
      <c r="F103" s="15" t="s">
        <v>358</v>
      </c>
      <c r="G103" s="19"/>
      <c r="H103" s="2"/>
      <c r="I103" s="2"/>
      <c r="J103" s="2"/>
      <c r="K103" s="17"/>
    </row>
    <row r="104" spans="6:11">
      <c r="F104" s="15" t="s">
        <v>285</v>
      </c>
      <c r="G104" s="19"/>
      <c r="H104" s="2"/>
      <c r="I104" s="2"/>
      <c r="J104" s="2"/>
      <c r="K104" s="17"/>
    </row>
    <row r="105" spans="6:11">
      <c r="F105" s="15" t="s">
        <v>284</v>
      </c>
      <c r="G105" s="19"/>
      <c r="H105" s="2"/>
      <c r="I105" s="2"/>
      <c r="J105" s="2"/>
      <c r="K105" s="17"/>
    </row>
    <row r="106" spans="6:11">
      <c r="F106" s="15" t="s">
        <v>283</v>
      </c>
      <c r="G106" s="19"/>
      <c r="H106" s="2"/>
      <c r="I106" s="2"/>
      <c r="J106" s="2"/>
      <c r="K106" s="17"/>
    </row>
    <row r="107" spans="6:11">
      <c r="F107" s="15" t="s">
        <v>282</v>
      </c>
      <c r="G107" s="19"/>
      <c r="H107" s="2"/>
      <c r="I107" s="2"/>
      <c r="J107" s="2"/>
      <c r="K107" s="17"/>
    </row>
    <row r="108" spans="6:11">
      <c r="F108" s="15" t="s">
        <v>281</v>
      </c>
      <c r="G108" s="19"/>
      <c r="H108" s="2"/>
      <c r="I108" s="2"/>
      <c r="J108" s="2"/>
      <c r="K108" s="17"/>
    </row>
    <row r="109" spans="6:11">
      <c r="F109" s="15" t="s">
        <v>280</v>
      </c>
      <c r="G109" s="19"/>
      <c r="H109" s="2"/>
      <c r="I109" s="2"/>
      <c r="J109" s="2"/>
      <c r="K109" s="17"/>
    </row>
    <row r="110" spans="6:11">
      <c r="F110" s="15" t="s">
        <v>279</v>
      </c>
      <c r="G110" s="19"/>
      <c r="H110" s="2"/>
      <c r="I110" s="2"/>
      <c r="J110" s="2"/>
      <c r="K110" s="17"/>
    </row>
    <row r="111" spans="6:11">
      <c r="F111" s="15" t="s">
        <v>278</v>
      </c>
      <c r="G111" s="19"/>
      <c r="H111" s="2"/>
      <c r="I111" s="2"/>
      <c r="J111" s="2"/>
      <c r="K111" s="17"/>
    </row>
    <row r="112" spans="6:11">
      <c r="F112" s="15" t="s">
        <v>277</v>
      </c>
      <c r="G112" s="19"/>
      <c r="H112" s="2"/>
      <c r="I112" s="2"/>
      <c r="J112" s="2"/>
      <c r="K112" s="17"/>
    </row>
    <row r="113" spans="6:11">
      <c r="F113" s="15" t="s">
        <v>276</v>
      </c>
      <c r="G113" s="19"/>
      <c r="H113" s="2"/>
      <c r="I113" s="2"/>
      <c r="J113" s="2"/>
      <c r="K113" s="17"/>
    </row>
    <row r="114" spans="6:11">
      <c r="F114" s="15" t="s">
        <v>275</v>
      </c>
      <c r="G114" s="19"/>
      <c r="H114" s="2"/>
      <c r="I114" s="2"/>
      <c r="J114" s="2"/>
      <c r="K114" s="17"/>
    </row>
    <row r="115" spans="6:11">
      <c r="F115" s="15" t="s">
        <v>274</v>
      </c>
      <c r="G115" s="19"/>
      <c r="H115" s="2"/>
      <c r="I115" s="2"/>
      <c r="J115" s="2"/>
      <c r="K115" s="17"/>
    </row>
    <row r="116" spans="6:11">
      <c r="F116" s="15" t="s">
        <v>273</v>
      </c>
      <c r="G116" s="19"/>
      <c r="H116" s="2"/>
      <c r="I116" s="2"/>
      <c r="J116" s="2"/>
      <c r="K116" s="17"/>
    </row>
    <row r="117" spans="6:11">
      <c r="F117" s="15" t="s">
        <v>272</v>
      </c>
      <c r="G117" s="19"/>
      <c r="H117" s="2"/>
      <c r="I117" s="2"/>
      <c r="J117" s="2"/>
      <c r="K117" s="17"/>
    </row>
    <row r="118" spans="6:11">
      <c r="F118" s="15" t="s">
        <v>271</v>
      </c>
      <c r="G118" s="19"/>
      <c r="H118" s="2"/>
      <c r="I118" s="2"/>
      <c r="J118" s="2"/>
      <c r="K118" s="17"/>
    </row>
    <row r="119" spans="6:11">
      <c r="F119" s="15" t="s">
        <v>270</v>
      </c>
      <c r="G119" s="19"/>
      <c r="H119" s="2"/>
      <c r="I119" s="2"/>
      <c r="J119" s="2"/>
      <c r="K119" s="17"/>
    </row>
    <row r="120" spans="6:11">
      <c r="F120" s="15" t="s">
        <v>269</v>
      </c>
      <c r="G120" s="19"/>
      <c r="H120" s="2"/>
      <c r="I120" s="2"/>
      <c r="J120" s="2"/>
      <c r="K120" s="17"/>
    </row>
    <row r="121" spans="6:11">
      <c r="F121" s="15" t="s">
        <v>357</v>
      </c>
      <c r="G121" s="19"/>
      <c r="H121" s="2"/>
      <c r="I121" s="2"/>
      <c r="J121" s="2"/>
      <c r="K121" s="17"/>
    </row>
    <row r="122" spans="6:11">
      <c r="F122" s="15" t="s">
        <v>268</v>
      </c>
      <c r="G122" s="19"/>
      <c r="H122" s="2"/>
      <c r="I122" s="2"/>
      <c r="J122" s="2"/>
      <c r="K122" s="17"/>
    </row>
    <row r="123" spans="6:11">
      <c r="F123" s="15" t="s">
        <v>267</v>
      </c>
      <c r="G123" s="19"/>
      <c r="H123" s="2"/>
      <c r="I123" s="2"/>
      <c r="J123" s="2"/>
      <c r="K123" s="17"/>
    </row>
    <row r="124" spans="6:11">
      <c r="F124" s="15" t="s">
        <v>266</v>
      </c>
      <c r="G124" s="19"/>
      <c r="H124" s="2"/>
      <c r="I124" s="2"/>
      <c r="J124" s="2"/>
      <c r="K124" s="17"/>
    </row>
    <row r="125" spans="6:11">
      <c r="F125" s="15" t="s">
        <v>265</v>
      </c>
      <c r="G125" s="19"/>
      <c r="H125" s="2"/>
      <c r="I125" s="2"/>
      <c r="J125" s="2"/>
      <c r="K125" s="17"/>
    </row>
    <row r="126" spans="6:11">
      <c r="F126" s="15" t="s">
        <v>255</v>
      </c>
      <c r="G126" s="19"/>
      <c r="H126" s="2"/>
      <c r="I126" s="2"/>
      <c r="J126" s="2"/>
      <c r="K126" s="17"/>
    </row>
    <row r="127" spans="6:11">
      <c r="F127" s="15" t="s">
        <v>264</v>
      </c>
      <c r="G127" s="19"/>
      <c r="H127" s="2"/>
      <c r="I127" s="2"/>
      <c r="J127" s="2"/>
      <c r="K127" s="17"/>
    </row>
    <row r="128" spans="6:11">
      <c r="F128" s="15" t="s">
        <v>263</v>
      </c>
      <c r="G128" s="19"/>
      <c r="H128" s="2"/>
      <c r="I128" s="2"/>
      <c r="J128" s="2"/>
      <c r="K128" s="17"/>
    </row>
    <row r="129" spans="6:11">
      <c r="F129" s="15" t="s">
        <v>262</v>
      </c>
      <c r="G129" s="19"/>
      <c r="H129" s="2"/>
      <c r="I129" s="2"/>
      <c r="J129" s="2"/>
      <c r="K129" s="17"/>
    </row>
    <row r="130" spans="6:11">
      <c r="F130" s="15" t="s">
        <v>261</v>
      </c>
      <c r="G130" s="19"/>
      <c r="H130" s="2"/>
      <c r="I130" s="2"/>
      <c r="J130" s="2"/>
      <c r="K130" s="17"/>
    </row>
    <row r="131" spans="6:11">
      <c r="F131" s="15" t="s">
        <v>260</v>
      </c>
      <c r="G131" s="19"/>
      <c r="H131" s="2"/>
      <c r="I131" s="2"/>
      <c r="J131" s="2"/>
      <c r="K131" s="17"/>
    </row>
    <row r="132" spans="6:11">
      <c r="F132" s="15" t="s">
        <v>259</v>
      </c>
      <c r="G132" s="19"/>
      <c r="H132" s="2"/>
      <c r="I132" s="2"/>
      <c r="J132" s="2"/>
      <c r="K132" s="17"/>
    </row>
    <row r="133" spans="6:11">
      <c r="F133" s="15" t="s">
        <v>342</v>
      </c>
      <c r="G133" s="19"/>
      <c r="H133" s="2"/>
      <c r="I133" s="2"/>
      <c r="J133" s="2"/>
      <c r="K133" s="17"/>
    </row>
    <row r="134" spans="6:11">
      <c r="F134" s="15" t="s">
        <v>258</v>
      </c>
      <c r="G134" s="19"/>
      <c r="H134" s="2"/>
      <c r="I134" s="2"/>
      <c r="J134" s="2"/>
      <c r="K134" s="17"/>
    </row>
    <row r="135" spans="6:11">
      <c r="F135" s="15" t="s">
        <v>257</v>
      </c>
      <c r="G135" s="19"/>
      <c r="H135" s="2"/>
      <c r="I135" s="2"/>
      <c r="J135" s="2"/>
      <c r="K135" s="17"/>
    </row>
    <row r="136" spans="6:11">
      <c r="F136" s="15" t="s">
        <v>256</v>
      </c>
      <c r="G136" s="19"/>
      <c r="H136" s="2"/>
      <c r="I136" s="2"/>
      <c r="J136" s="2"/>
      <c r="K136" s="17"/>
    </row>
    <row r="137" spans="6:11">
      <c r="F137" s="15" t="s">
        <v>356</v>
      </c>
      <c r="G137" s="19"/>
      <c r="H137" s="2"/>
      <c r="I137" s="2"/>
      <c r="J137" s="2"/>
      <c r="K137" s="17"/>
    </row>
    <row r="138" spans="6:11">
      <c r="F138" s="15" t="s">
        <v>341</v>
      </c>
      <c r="G138" s="19"/>
      <c r="H138" s="2"/>
      <c r="I138" s="2"/>
      <c r="J138" s="2"/>
      <c r="K138" s="17"/>
    </row>
    <row r="139" spans="6:11">
      <c r="F139" s="15" t="s">
        <v>254</v>
      </c>
      <c r="G139" s="19"/>
      <c r="H139" s="2"/>
      <c r="I139" s="2"/>
      <c r="J139" s="2"/>
      <c r="K139" s="17"/>
    </row>
    <row r="140" spans="6:11">
      <c r="F140" s="15" t="s">
        <v>253</v>
      </c>
      <c r="G140" s="19"/>
      <c r="H140" s="2"/>
      <c r="I140" s="2"/>
      <c r="J140" s="2"/>
      <c r="K140" s="17"/>
    </row>
    <row r="141" spans="6:11">
      <c r="F141" s="15" t="s">
        <v>252</v>
      </c>
      <c r="G141" s="19"/>
      <c r="H141" s="2"/>
      <c r="I141" s="2"/>
      <c r="J141" s="2"/>
      <c r="K141" s="17"/>
    </row>
    <row r="142" spans="6:11">
      <c r="F142" s="15" t="s">
        <v>251</v>
      </c>
      <c r="G142" s="19"/>
      <c r="H142" s="2"/>
      <c r="I142" s="2"/>
      <c r="J142" s="2"/>
      <c r="K142" s="17"/>
    </row>
    <row r="143" spans="6:11">
      <c r="F143" s="15" t="s">
        <v>250</v>
      </c>
      <c r="G143" s="19"/>
      <c r="H143" s="2"/>
      <c r="I143" s="2"/>
      <c r="J143" s="2"/>
      <c r="K143" s="17"/>
    </row>
    <row r="144" spans="6:11">
      <c r="F144" s="15" t="s">
        <v>249</v>
      </c>
      <c r="G144" s="19"/>
      <c r="H144" s="2"/>
      <c r="I144" s="2"/>
      <c r="J144" s="2"/>
      <c r="K144" s="17"/>
    </row>
    <row r="145" spans="6:11">
      <c r="F145" s="15" t="s">
        <v>355</v>
      </c>
      <c r="G145" s="19"/>
      <c r="H145" s="2"/>
      <c r="I145" s="2"/>
      <c r="J145" s="2"/>
      <c r="K145" s="17"/>
    </row>
    <row r="146" spans="6:11">
      <c r="F146" s="15" t="s">
        <v>248</v>
      </c>
      <c r="G146" s="19"/>
      <c r="H146" s="2"/>
      <c r="I146" s="2"/>
      <c r="J146" s="2"/>
      <c r="K146" s="17"/>
    </row>
    <row r="147" spans="6:11">
      <c r="F147" s="15" t="s">
        <v>247</v>
      </c>
      <c r="G147" s="19"/>
      <c r="H147" s="2"/>
      <c r="I147" s="2"/>
      <c r="J147" s="2"/>
      <c r="K147" s="17"/>
    </row>
    <row r="148" spans="6:11">
      <c r="F148" s="15" t="s">
        <v>246</v>
      </c>
      <c r="G148" s="19"/>
      <c r="H148" s="2"/>
      <c r="I148" s="2"/>
      <c r="J148" s="2"/>
      <c r="K148" s="17"/>
    </row>
    <row r="149" spans="6:11">
      <c r="F149" s="15" t="s">
        <v>245</v>
      </c>
      <c r="G149" s="19"/>
      <c r="H149" s="2"/>
      <c r="I149" s="2"/>
      <c r="J149" s="2"/>
      <c r="K149" s="17"/>
    </row>
    <row r="150" spans="6:11">
      <c r="F150" s="15" t="s">
        <v>244</v>
      </c>
      <c r="G150" s="19"/>
      <c r="H150" s="2"/>
      <c r="I150" s="2"/>
      <c r="J150" s="2"/>
      <c r="K150" s="17"/>
    </row>
    <row r="151" spans="6:11">
      <c r="F151" s="15" t="s">
        <v>243</v>
      </c>
      <c r="G151" s="19"/>
      <c r="H151" s="2"/>
      <c r="I151" s="2"/>
      <c r="J151" s="2"/>
      <c r="K151" s="17"/>
    </row>
    <row r="152" spans="6:11">
      <c r="F152" s="15" t="s">
        <v>242</v>
      </c>
      <c r="G152" s="19"/>
      <c r="H152" s="2"/>
      <c r="I152" s="2"/>
      <c r="J152" s="2"/>
      <c r="K152" s="17"/>
    </row>
    <row r="153" spans="6:11">
      <c r="F153" s="15" t="s">
        <v>241</v>
      </c>
      <c r="G153" s="19"/>
      <c r="H153" s="2"/>
      <c r="I153" s="2"/>
      <c r="J153" s="2"/>
      <c r="K153" s="17"/>
    </row>
    <row r="154" spans="6:11">
      <c r="F154" s="15" t="s">
        <v>354</v>
      </c>
      <c r="G154" s="19"/>
      <c r="H154" s="2"/>
      <c r="I154" s="2"/>
      <c r="J154" s="2"/>
      <c r="K154" s="17"/>
    </row>
    <row r="155" spans="6:11">
      <c r="F155" s="15" t="s">
        <v>240</v>
      </c>
      <c r="G155" s="19"/>
      <c r="H155" s="2"/>
      <c r="I155" s="2"/>
      <c r="J155" s="2"/>
      <c r="K155" s="17"/>
    </row>
    <row r="156" spans="6:11">
      <c r="F156" s="15" t="s">
        <v>239</v>
      </c>
      <c r="G156" s="19"/>
      <c r="H156" s="2"/>
      <c r="I156" s="2"/>
      <c r="J156" s="2"/>
      <c r="K156" s="17"/>
    </row>
    <row r="157" spans="6:11">
      <c r="F157" s="15" t="s">
        <v>238</v>
      </c>
      <c r="G157" s="19"/>
      <c r="H157" s="2"/>
      <c r="I157" s="2"/>
      <c r="J157" s="2"/>
      <c r="K157" s="17"/>
    </row>
    <row r="158" spans="6:11">
      <c r="F158" s="15" t="s">
        <v>237</v>
      </c>
      <c r="G158" s="19"/>
      <c r="H158" s="2"/>
      <c r="I158" s="2"/>
      <c r="J158" s="2"/>
      <c r="K158" s="17"/>
    </row>
    <row r="159" spans="6:11">
      <c r="F159" s="15" t="s">
        <v>236</v>
      </c>
      <c r="G159" s="19"/>
      <c r="H159" s="2"/>
      <c r="I159" s="2"/>
      <c r="J159" s="2"/>
      <c r="K159" s="17"/>
    </row>
    <row r="160" spans="6:11">
      <c r="F160" s="15" t="s">
        <v>353</v>
      </c>
      <c r="G160" s="19"/>
      <c r="H160" s="2"/>
      <c r="I160" s="2"/>
      <c r="J160" s="2"/>
      <c r="K160" s="17"/>
    </row>
    <row r="161" spans="6:11">
      <c r="F161" s="15" t="s">
        <v>235</v>
      </c>
      <c r="G161" s="19"/>
      <c r="H161" s="2"/>
      <c r="I161" s="2"/>
      <c r="J161" s="2"/>
      <c r="K161" s="17"/>
    </row>
    <row r="162" spans="6:11">
      <c r="F162" s="15" t="s">
        <v>234</v>
      </c>
      <c r="G162" s="19"/>
      <c r="H162" s="2"/>
      <c r="I162" s="2"/>
      <c r="J162" s="2"/>
      <c r="K162" s="17"/>
    </row>
    <row r="163" spans="6:11">
      <c r="F163" s="15" t="s">
        <v>233</v>
      </c>
      <c r="G163" s="19"/>
      <c r="H163" s="2"/>
      <c r="I163" s="2"/>
      <c r="J163" s="2"/>
      <c r="K163" s="17"/>
    </row>
    <row r="164" spans="6:11">
      <c r="F164" s="15" t="s">
        <v>232</v>
      </c>
      <c r="G164" s="19"/>
      <c r="H164" s="2"/>
      <c r="I164" s="2"/>
      <c r="J164" s="2"/>
      <c r="K164" s="17"/>
    </row>
    <row r="165" spans="6:11">
      <c r="F165" s="15" t="s">
        <v>352</v>
      </c>
      <c r="G165" s="19"/>
      <c r="H165" s="2"/>
      <c r="I165" s="2"/>
      <c r="J165" s="2"/>
      <c r="K165" s="17"/>
    </row>
    <row r="166" spans="6:11">
      <c r="F166" s="15" t="s">
        <v>231</v>
      </c>
      <c r="G166" s="19"/>
      <c r="H166" s="2"/>
      <c r="I166" s="2"/>
      <c r="J166" s="2"/>
      <c r="K166" s="17"/>
    </row>
    <row r="167" spans="6:11">
      <c r="F167" s="15" t="s">
        <v>351</v>
      </c>
      <c r="G167" s="19"/>
      <c r="H167" s="2"/>
      <c r="I167" s="2"/>
      <c r="J167" s="2"/>
      <c r="K167" s="17"/>
    </row>
    <row r="168" spans="6:11">
      <c r="F168" s="15" t="s">
        <v>230</v>
      </c>
      <c r="G168" s="19"/>
      <c r="H168" s="2"/>
      <c r="I168" s="2"/>
      <c r="J168" s="2"/>
      <c r="K168" s="17"/>
    </row>
    <row r="169" spans="6:11">
      <c r="F169" s="15" t="s">
        <v>229</v>
      </c>
      <c r="G169" s="19"/>
      <c r="H169" s="2"/>
      <c r="I169" s="2"/>
      <c r="J169" s="2"/>
      <c r="K169" s="17"/>
    </row>
    <row r="170" spans="6:11">
      <c r="F170" s="15" t="s">
        <v>228</v>
      </c>
      <c r="G170" s="19"/>
      <c r="H170" s="2"/>
      <c r="I170" s="2"/>
      <c r="J170" s="2"/>
      <c r="K170" s="17"/>
    </row>
    <row r="171" spans="6:11">
      <c r="F171" s="15" t="s">
        <v>227</v>
      </c>
      <c r="G171" s="19"/>
      <c r="H171" s="2"/>
      <c r="I171" s="2"/>
      <c r="J171" s="2"/>
      <c r="K171" s="17"/>
    </row>
    <row r="172" spans="6:11">
      <c r="F172" s="15" t="s">
        <v>226</v>
      </c>
      <c r="G172" s="19"/>
      <c r="H172" s="2"/>
      <c r="I172" s="2"/>
      <c r="J172" s="2"/>
      <c r="K172" s="17"/>
    </row>
    <row r="173" spans="6:11">
      <c r="F173" s="15" t="s">
        <v>225</v>
      </c>
      <c r="G173" s="19"/>
      <c r="H173" s="2"/>
      <c r="I173" s="2"/>
      <c r="J173" s="2"/>
      <c r="K173" s="17"/>
    </row>
    <row r="174" spans="6:11">
      <c r="F174" s="15" t="s">
        <v>224</v>
      </c>
      <c r="G174" s="19"/>
      <c r="H174" s="2"/>
      <c r="I174" s="2"/>
      <c r="J174" s="2"/>
      <c r="K174" s="17"/>
    </row>
    <row r="175" spans="6:11">
      <c r="F175" s="15" t="s">
        <v>350</v>
      </c>
      <c r="G175" s="19"/>
      <c r="H175" s="2"/>
      <c r="I175" s="2"/>
      <c r="J175" s="2"/>
      <c r="K175" s="17"/>
    </row>
    <row r="176" spans="6:11">
      <c r="F176" s="15" t="s">
        <v>223</v>
      </c>
      <c r="G176" s="19"/>
      <c r="H176" s="2"/>
      <c r="I176" s="2"/>
      <c r="J176" s="2"/>
      <c r="K176" s="17"/>
    </row>
    <row r="177" spans="6:11">
      <c r="F177" s="15" t="s">
        <v>222</v>
      </c>
      <c r="G177" s="19"/>
      <c r="H177" s="2"/>
      <c r="I177" s="2"/>
      <c r="J177" s="2"/>
      <c r="K177" s="17"/>
    </row>
    <row r="178" spans="6:11">
      <c r="F178" s="15" t="s">
        <v>221</v>
      </c>
      <c r="G178" s="19"/>
      <c r="H178" s="2"/>
      <c r="I178" s="2"/>
      <c r="J178" s="2"/>
      <c r="K178" s="17"/>
    </row>
    <row r="179" spans="6:11">
      <c r="F179" s="15" t="s">
        <v>220</v>
      </c>
      <c r="G179" s="19"/>
      <c r="H179" s="2"/>
      <c r="I179" s="2"/>
      <c r="J179" s="2"/>
      <c r="K179" s="17"/>
    </row>
    <row r="180" spans="6:11">
      <c r="F180" s="15" t="s">
        <v>219</v>
      </c>
      <c r="G180" s="19"/>
      <c r="H180" s="2"/>
      <c r="I180" s="2"/>
      <c r="J180" s="2"/>
      <c r="K180" s="17"/>
    </row>
    <row r="181" spans="6:11">
      <c r="F181" s="15" t="s">
        <v>218</v>
      </c>
      <c r="G181" s="19"/>
      <c r="H181" s="2"/>
      <c r="I181" s="2"/>
      <c r="J181" s="2"/>
      <c r="K181" s="17"/>
    </row>
    <row r="182" spans="6:11">
      <c r="F182" s="15" t="s">
        <v>217</v>
      </c>
      <c r="G182" s="19"/>
      <c r="H182" s="2"/>
      <c r="I182" s="2"/>
      <c r="J182" s="2"/>
      <c r="K182" s="17"/>
    </row>
    <row r="183" spans="6:11">
      <c r="F183" s="15" t="s">
        <v>216</v>
      </c>
      <c r="G183" s="19"/>
      <c r="H183" s="2"/>
      <c r="I183" s="2"/>
      <c r="J183" s="2"/>
      <c r="K183" s="17"/>
    </row>
    <row r="184" spans="6:11">
      <c r="F184" s="15" t="s">
        <v>215</v>
      </c>
      <c r="G184" s="19"/>
      <c r="H184" s="2"/>
      <c r="I184" s="2"/>
      <c r="J184" s="2"/>
      <c r="K184" s="17"/>
    </row>
    <row r="185" spans="6:11">
      <c r="F185" s="15" t="s">
        <v>214</v>
      </c>
      <c r="G185" s="19"/>
      <c r="H185" s="2"/>
      <c r="I185" s="2"/>
      <c r="J185" s="2"/>
      <c r="K185" s="17"/>
    </row>
    <row r="186" spans="6:11">
      <c r="F186" s="15" t="s">
        <v>213</v>
      </c>
      <c r="G186" s="19"/>
      <c r="H186" s="2"/>
      <c r="I186" s="2"/>
      <c r="J186" s="2"/>
      <c r="K186" s="17"/>
    </row>
    <row r="187" spans="6:11">
      <c r="F187" s="15" t="s">
        <v>212</v>
      </c>
      <c r="G187" s="19"/>
      <c r="H187" s="2"/>
      <c r="I187" s="2"/>
      <c r="J187" s="2"/>
      <c r="K187" s="17"/>
    </row>
    <row r="188" spans="6:11">
      <c r="F188" s="15" t="s">
        <v>211</v>
      </c>
      <c r="G188" s="19"/>
      <c r="H188" s="2"/>
      <c r="I188" s="2"/>
      <c r="J188" s="2"/>
      <c r="K188" s="17"/>
    </row>
    <row r="189" spans="6:11">
      <c r="F189" s="15" t="s">
        <v>210</v>
      </c>
      <c r="G189" s="19"/>
      <c r="H189" s="2"/>
      <c r="I189" s="2"/>
      <c r="J189" s="2"/>
      <c r="K189" s="17"/>
    </row>
    <row r="190" spans="6:11">
      <c r="F190" s="15" t="s">
        <v>349</v>
      </c>
      <c r="G190" s="19"/>
      <c r="H190" s="2"/>
      <c r="I190" s="2"/>
      <c r="J190" s="2"/>
      <c r="K190" s="17"/>
    </row>
    <row r="191" spans="6:11">
      <c r="F191" s="15" t="s">
        <v>209</v>
      </c>
      <c r="G191" s="19"/>
      <c r="H191" s="2"/>
      <c r="I191" s="2"/>
      <c r="J191" s="2"/>
      <c r="K191" s="17"/>
    </row>
    <row r="192" spans="6:11">
      <c r="F192" s="15" t="s">
        <v>208</v>
      </c>
      <c r="G192" s="19"/>
      <c r="H192" s="2"/>
      <c r="I192" s="2"/>
      <c r="J192" s="2"/>
      <c r="K192" s="17"/>
    </row>
    <row r="193" spans="6:11">
      <c r="F193" s="15" t="s">
        <v>207</v>
      </c>
      <c r="G193" s="19"/>
      <c r="H193" s="2"/>
      <c r="I193" s="2"/>
      <c r="J193" s="2"/>
      <c r="K193" s="17"/>
    </row>
    <row r="194" spans="6:11">
      <c r="F194" s="15" t="s">
        <v>206</v>
      </c>
      <c r="G194" s="19"/>
      <c r="H194" s="2"/>
      <c r="I194" s="2"/>
      <c r="J194" s="2"/>
      <c r="K194" s="17"/>
    </row>
    <row r="195" spans="6:11">
      <c r="F195" s="15" t="s">
        <v>205</v>
      </c>
      <c r="G195" s="19"/>
      <c r="H195" s="2"/>
      <c r="I195" s="2"/>
      <c r="J195" s="2"/>
      <c r="K195" s="17"/>
    </row>
    <row r="196" spans="6:11">
      <c r="F196" s="15" t="s">
        <v>204</v>
      </c>
      <c r="G196" s="19"/>
      <c r="H196" s="2"/>
      <c r="I196" s="2"/>
      <c r="J196" s="2"/>
      <c r="K196" s="17"/>
    </row>
    <row r="197" spans="6:11">
      <c r="F197" s="15" t="s">
        <v>203</v>
      </c>
      <c r="G197" s="19"/>
      <c r="H197" s="2"/>
      <c r="I197" s="2"/>
      <c r="J197" s="2"/>
      <c r="K197" s="17"/>
    </row>
    <row r="198" spans="6:11">
      <c r="F198" s="15" t="s">
        <v>202</v>
      </c>
      <c r="G198" s="19"/>
      <c r="H198" s="2"/>
      <c r="I198" s="2"/>
      <c r="J198" s="2"/>
      <c r="K198" s="17"/>
    </row>
    <row r="199" spans="6:11">
      <c r="F199" s="15" t="s">
        <v>201</v>
      </c>
      <c r="G199" s="19"/>
      <c r="H199" s="2"/>
      <c r="I199" s="2"/>
      <c r="J199" s="2"/>
      <c r="K199" s="17"/>
    </row>
    <row r="200" spans="6:11">
      <c r="F200" s="15" t="s">
        <v>200</v>
      </c>
      <c r="G200" s="19"/>
      <c r="H200" s="2"/>
      <c r="I200" s="2"/>
      <c r="J200" s="2"/>
      <c r="K200" s="17"/>
    </row>
    <row r="201" spans="6:11">
      <c r="F201" s="15" t="s">
        <v>199</v>
      </c>
      <c r="G201" s="19"/>
      <c r="H201" s="2"/>
      <c r="I201" s="2"/>
      <c r="J201" s="2"/>
      <c r="K201" s="17"/>
    </row>
    <row r="202" spans="6:11" ht="13.5" thickBot="1">
      <c r="F202" s="15" t="s">
        <v>198</v>
      </c>
      <c r="G202" s="23"/>
      <c r="H202" s="2"/>
      <c r="I202" s="2"/>
      <c r="J202" s="2"/>
      <c r="K202" s="17"/>
    </row>
    <row r="203" spans="6:11" ht="13.5" thickTop="1">
      <c r="F203" s="15" t="s">
        <v>197</v>
      </c>
      <c r="G203" s="2"/>
      <c r="H203" s="2"/>
      <c r="I203" s="2"/>
      <c r="J203" s="2"/>
      <c r="K203" s="17"/>
    </row>
    <row r="204" spans="6:11">
      <c r="F204" s="15" t="s">
        <v>196</v>
      </c>
      <c r="G204" s="2"/>
      <c r="H204" s="2"/>
      <c r="I204" s="2"/>
      <c r="J204" s="2"/>
      <c r="K204" s="17"/>
    </row>
    <row r="205" spans="6:11">
      <c r="F205" s="15" t="s">
        <v>195</v>
      </c>
      <c r="G205" s="2"/>
      <c r="H205" s="2"/>
      <c r="I205" s="2"/>
      <c r="J205" s="2"/>
      <c r="K205" s="17"/>
    </row>
    <row r="206" spans="6:11">
      <c r="F206" s="15" t="s">
        <v>194</v>
      </c>
      <c r="G206" s="2"/>
      <c r="H206" s="2"/>
      <c r="I206" s="2"/>
      <c r="J206" s="2"/>
      <c r="K206" s="17"/>
    </row>
    <row r="207" spans="6:11">
      <c r="F207" s="15" t="s">
        <v>348</v>
      </c>
      <c r="G207" s="2"/>
      <c r="H207" s="2"/>
      <c r="I207" s="2"/>
      <c r="J207" s="2"/>
      <c r="K207" s="17"/>
    </row>
    <row r="208" spans="6:11">
      <c r="F208" s="15" t="s">
        <v>193</v>
      </c>
      <c r="G208" s="2"/>
      <c r="H208" s="2"/>
      <c r="I208" s="2"/>
      <c r="J208" s="2"/>
      <c r="K208" s="17"/>
    </row>
    <row r="209" spans="6:11">
      <c r="F209" s="15" t="s">
        <v>192</v>
      </c>
      <c r="G209" s="2"/>
      <c r="H209" s="2"/>
      <c r="I209" s="2"/>
      <c r="J209" s="2"/>
      <c r="K209" s="17"/>
    </row>
    <row r="210" spans="6:11">
      <c r="F210" s="15" t="s">
        <v>191</v>
      </c>
      <c r="G210" s="2"/>
      <c r="H210" s="2"/>
      <c r="I210" s="2"/>
      <c r="J210" s="2"/>
      <c r="K210" s="17"/>
    </row>
    <row r="211" spans="6:11">
      <c r="F211" s="15" t="s">
        <v>190</v>
      </c>
      <c r="G211" s="2"/>
      <c r="H211" s="2"/>
      <c r="I211" s="2"/>
      <c r="J211" s="2"/>
      <c r="K211" s="17"/>
    </row>
    <row r="212" spans="6:11">
      <c r="F212" s="15" t="s">
        <v>189</v>
      </c>
      <c r="G212" s="2"/>
      <c r="H212" s="2"/>
      <c r="I212" s="2"/>
      <c r="J212" s="2"/>
      <c r="K212" s="17"/>
    </row>
    <row r="213" spans="6:11">
      <c r="F213" s="15" t="s">
        <v>188</v>
      </c>
      <c r="G213" s="2"/>
      <c r="H213" s="2"/>
      <c r="I213" s="2"/>
      <c r="J213" s="2"/>
      <c r="K213" s="17"/>
    </row>
    <row r="214" spans="6:11">
      <c r="F214" s="15" t="s">
        <v>187</v>
      </c>
      <c r="G214" s="2"/>
      <c r="H214" s="2"/>
      <c r="I214" s="2"/>
      <c r="J214" s="2"/>
      <c r="K214" s="17"/>
    </row>
    <row r="215" spans="6:11">
      <c r="F215" s="15" t="s">
        <v>186</v>
      </c>
      <c r="G215" s="2"/>
      <c r="H215" s="2"/>
      <c r="I215" s="2"/>
      <c r="J215" s="2"/>
      <c r="K215" s="17"/>
    </row>
    <row r="216" spans="6:11">
      <c r="F216" s="15" t="s">
        <v>185</v>
      </c>
      <c r="G216" s="2"/>
      <c r="H216" s="2"/>
      <c r="I216" s="2"/>
      <c r="J216" s="2"/>
      <c r="K216" s="17"/>
    </row>
    <row r="217" spans="6:11">
      <c r="F217" s="15" t="s">
        <v>347</v>
      </c>
      <c r="G217" s="2"/>
      <c r="H217" s="2"/>
      <c r="I217" s="2"/>
      <c r="J217" s="2"/>
      <c r="K217" s="17"/>
    </row>
    <row r="218" spans="6:11">
      <c r="F218" s="15" t="s">
        <v>184</v>
      </c>
      <c r="G218" s="2"/>
      <c r="H218" s="2"/>
      <c r="I218" s="2"/>
      <c r="J218" s="2"/>
      <c r="K218" s="17"/>
    </row>
    <row r="219" spans="6:11">
      <c r="F219" s="15" t="s">
        <v>183</v>
      </c>
      <c r="G219" s="2"/>
      <c r="H219" s="2"/>
      <c r="I219" s="2"/>
      <c r="J219" s="2"/>
      <c r="K219" s="17"/>
    </row>
    <row r="220" spans="6:11">
      <c r="F220" s="15" t="s">
        <v>182</v>
      </c>
      <c r="G220" s="2"/>
      <c r="H220" s="2"/>
      <c r="I220" s="2"/>
      <c r="J220" s="2"/>
      <c r="K220" s="17"/>
    </row>
    <row r="221" spans="6:11">
      <c r="F221" s="15" t="s">
        <v>181</v>
      </c>
      <c r="G221" s="2"/>
      <c r="H221" s="2"/>
      <c r="I221" s="2"/>
      <c r="J221" s="2"/>
      <c r="K221" s="17"/>
    </row>
    <row r="222" spans="6:11">
      <c r="F222" s="15" t="s">
        <v>346</v>
      </c>
      <c r="G222" s="2"/>
      <c r="H222" s="2"/>
      <c r="I222" s="2"/>
      <c r="J222" s="2"/>
      <c r="K222" s="17"/>
    </row>
    <row r="223" spans="6:11">
      <c r="F223" s="15" t="s">
        <v>180</v>
      </c>
      <c r="G223" s="2"/>
      <c r="H223" s="2"/>
      <c r="I223" s="2"/>
      <c r="J223" s="2"/>
      <c r="K223" s="17"/>
    </row>
    <row r="224" spans="6:11">
      <c r="F224" s="15" t="s">
        <v>179</v>
      </c>
      <c r="G224" s="2"/>
      <c r="H224" s="2"/>
      <c r="I224" s="2"/>
      <c r="J224" s="2"/>
      <c r="K224" s="17"/>
    </row>
    <row r="225" spans="6:11">
      <c r="F225" s="15" t="s">
        <v>178</v>
      </c>
      <c r="G225" s="2"/>
      <c r="H225" s="2"/>
      <c r="I225" s="2"/>
      <c r="J225" s="2"/>
      <c r="K225" s="17"/>
    </row>
    <row r="226" spans="6:11">
      <c r="F226" s="15" t="s">
        <v>177</v>
      </c>
      <c r="G226" s="2"/>
      <c r="H226" s="2"/>
      <c r="I226" s="2"/>
      <c r="J226" s="2"/>
      <c r="K226" s="17"/>
    </row>
    <row r="227" spans="6:11">
      <c r="F227" s="15" t="s">
        <v>176</v>
      </c>
      <c r="G227" s="2"/>
      <c r="H227" s="2"/>
      <c r="I227" s="2"/>
      <c r="J227" s="2"/>
      <c r="K227" s="17"/>
    </row>
    <row r="228" spans="6:11">
      <c r="F228" s="15" t="s">
        <v>175</v>
      </c>
      <c r="G228" s="2"/>
      <c r="H228" s="2"/>
      <c r="I228" s="2"/>
      <c r="J228" s="2"/>
      <c r="K228" s="17"/>
    </row>
    <row r="229" spans="6:11">
      <c r="F229" s="15" t="s">
        <v>174</v>
      </c>
      <c r="G229" s="2"/>
      <c r="H229" s="2"/>
      <c r="I229" s="2"/>
      <c r="J229" s="2"/>
      <c r="K229" s="17"/>
    </row>
    <row r="230" spans="6:11">
      <c r="F230" s="15" t="s">
        <v>173</v>
      </c>
      <c r="G230" s="2"/>
      <c r="H230" s="2"/>
      <c r="I230" s="2"/>
      <c r="J230" s="2"/>
      <c r="K230" s="17"/>
    </row>
    <row r="231" spans="6:11">
      <c r="F231" s="15" t="s">
        <v>172</v>
      </c>
      <c r="G231" s="2"/>
      <c r="H231" s="2"/>
      <c r="I231" s="2"/>
      <c r="J231" s="2"/>
      <c r="K231" s="17"/>
    </row>
    <row r="232" spans="6:11">
      <c r="F232" s="15" t="s">
        <v>171</v>
      </c>
      <c r="G232" s="2"/>
      <c r="H232" s="2"/>
      <c r="I232" s="2"/>
      <c r="J232" s="2"/>
      <c r="K232" s="17"/>
    </row>
    <row r="233" spans="6:11">
      <c r="F233" s="15" t="s">
        <v>345</v>
      </c>
      <c r="G233" s="2"/>
      <c r="H233" s="2"/>
      <c r="I233" s="2"/>
      <c r="J233" s="2"/>
      <c r="K233" s="17"/>
    </row>
    <row r="234" spans="6:11">
      <c r="F234" s="15" t="s">
        <v>170</v>
      </c>
      <c r="G234" s="2"/>
      <c r="H234" s="2"/>
      <c r="I234" s="2"/>
      <c r="J234" s="2"/>
      <c r="K234" s="17"/>
    </row>
    <row r="235" spans="6:11">
      <c r="F235" s="15" t="s">
        <v>169</v>
      </c>
      <c r="G235" s="2"/>
      <c r="H235" s="2"/>
      <c r="I235" s="2"/>
      <c r="J235" s="2"/>
      <c r="K235" s="17"/>
    </row>
    <row r="236" spans="6:11">
      <c r="F236" s="15" t="s">
        <v>168</v>
      </c>
      <c r="G236" s="2"/>
      <c r="H236" s="2"/>
      <c r="I236" s="2"/>
      <c r="J236" s="2"/>
      <c r="K236" s="17"/>
    </row>
    <row r="237" spans="6:11">
      <c r="F237" s="15" t="s">
        <v>167</v>
      </c>
      <c r="G237" s="2"/>
      <c r="H237" s="2"/>
      <c r="I237" s="2"/>
      <c r="J237" s="2"/>
      <c r="K237" s="17"/>
    </row>
    <row r="238" spans="6:11">
      <c r="F238" s="15" t="s">
        <v>166</v>
      </c>
      <c r="G238" s="2"/>
      <c r="H238" s="2"/>
      <c r="I238" s="2"/>
      <c r="J238" s="2"/>
      <c r="K238" s="17"/>
    </row>
    <row r="239" spans="6:11">
      <c r="F239" s="15" t="s">
        <v>165</v>
      </c>
      <c r="G239" s="2"/>
      <c r="H239" s="2"/>
      <c r="I239" s="2"/>
      <c r="J239" s="2"/>
      <c r="K239" s="17"/>
    </row>
    <row r="240" spans="6:11">
      <c r="F240" s="15" t="s">
        <v>344</v>
      </c>
      <c r="G240" s="2"/>
      <c r="H240" s="2"/>
      <c r="I240" s="2"/>
      <c r="J240" s="2"/>
      <c r="K240" s="17"/>
    </row>
    <row r="241" spans="4:20" ht="13.5" thickBot="1">
      <c r="F241" s="22" t="s">
        <v>164</v>
      </c>
      <c r="G241" s="20"/>
      <c r="H241" s="20"/>
      <c r="I241" s="20"/>
      <c r="J241" s="20"/>
      <c r="K241" s="21"/>
    </row>
    <row r="242" spans="4:20" ht="13.5" thickBot="1"/>
    <row r="243" spans="4:20">
      <c r="D243" s="201"/>
      <c r="E243" s="202"/>
      <c r="F243" s="202"/>
      <c r="G243" s="202"/>
      <c r="H243" s="202"/>
      <c r="I243" s="202"/>
      <c r="J243" s="202"/>
      <c r="K243" s="202"/>
      <c r="L243" s="202"/>
      <c r="M243" s="202"/>
      <c r="N243" s="202"/>
      <c r="O243" s="202"/>
      <c r="P243" s="202"/>
      <c r="Q243" s="202"/>
      <c r="R243" s="202"/>
      <c r="S243" s="202"/>
      <c r="T243" s="203"/>
    </row>
    <row r="244" spans="4:20" ht="15.75">
      <c r="D244" s="204"/>
      <c r="E244" s="205"/>
      <c r="F244" s="205" t="s">
        <v>564</v>
      </c>
      <c r="G244" s="205"/>
      <c r="H244" s="205"/>
      <c r="I244" s="205"/>
      <c r="J244" s="205"/>
      <c r="K244" s="205"/>
      <c r="L244" s="205"/>
      <c r="M244" s="205"/>
      <c r="N244" s="205"/>
      <c r="O244" s="205"/>
      <c r="P244" s="205"/>
      <c r="Q244" s="205"/>
      <c r="R244" s="206"/>
      <c r="S244" s="206"/>
      <c r="T244" s="207"/>
    </row>
    <row r="245" spans="4:20" ht="15.75">
      <c r="D245" s="204"/>
      <c r="E245" s="205">
        <v>1</v>
      </c>
      <c r="F245" s="208" t="s">
        <v>565</v>
      </c>
      <c r="G245" s="205"/>
      <c r="H245" s="209"/>
      <c r="I245" s="209"/>
      <c r="J245" s="209"/>
      <c r="K245" s="209"/>
      <c r="L245" s="209"/>
      <c r="M245" s="209"/>
      <c r="N245" s="209"/>
      <c r="O245" s="205"/>
      <c r="P245" s="205"/>
      <c r="Q245" s="205"/>
      <c r="R245" s="206"/>
      <c r="S245" s="206"/>
      <c r="T245" s="207"/>
    </row>
    <row r="246" spans="4:20" ht="15.75">
      <c r="D246" s="204"/>
      <c r="E246" s="205">
        <v>2</v>
      </c>
      <c r="F246" s="210" t="s">
        <v>566</v>
      </c>
      <c r="G246" s="205"/>
      <c r="H246" s="205"/>
      <c r="I246" s="205"/>
      <c r="J246" s="205"/>
      <c r="K246" s="205"/>
      <c r="L246" s="205"/>
      <c r="M246" s="205"/>
      <c r="N246" s="205"/>
      <c r="O246" s="205"/>
      <c r="P246" s="205"/>
      <c r="Q246" s="205"/>
      <c r="R246" s="206"/>
      <c r="S246" s="206"/>
      <c r="T246" s="207"/>
    </row>
    <row r="247" spans="4:20" ht="15.75">
      <c r="D247" s="204"/>
      <c r="E247" s="205">
        <v>3</v>
      </c>
      <c r="F247" s="211" t="s">
        <v>567</v>
      </c>
      <c r="G247" s="205"/>
      <c r="H247" s="205"/>
      <c r="I247" s="205"/>
      <c r="J247" s="205"/>
      <c r="K247" s="205"/>
      <c r="L247" s="205"/>
      <c r="M247" s="205"/>
      <c r="N247" s="205"/>
      <c r="O247" s="205"/>
      <c r="P247" s="205"/>
      <c r="Q247" s="205"/>
      <c r="R247" s="206"/>
      <c r="S247" s="206"/>
      <c r="T247" s="207"/>
    </row>
    <row r="248" spans="4:20" ht="15.75">
      <c r="D248" s="204"/>
      <c r="E248" s="205">
        <v>4</v>
      </c>
      <c r="F248" s="212" t="s">
        <v>568</v>
      </c>
      <c r="G248" s="205"/>
      <c r="H248" s="205"/>
      <c r="I248" s="205"/>
      <c r="J248" s="205"/>
      <c r="K248" s="205"/>
      <c r="L248" s="205"/>
      <c r="M248" s="205"/>
      <c r="N248" s="205"/>
      <c r="O248" s="205"/>
      <c r="P248" s="205"/>
      <c r="Q248" s="205"/>
      <c r="R248" s="206"/>
      <c r="S248" s="206"/>
      <c r="T248" s="207"/>
    </row>
    <row r="249" spans="4:20" ht="15">
      <c r="D249" s="204">
        <v>1</v>
      </c>
      <c r="E249" s="213" t="s">
        <v>569</v>
      </c>
      <c r="F249" s="214"/>
      <c r="G249" s="214"/>
      <c r="H249" s="214"/>
      <c r="I249" s="214"/>
      <c r="J249" s="214"/>
      <c r="K249" s="214"/>
      <c r="L249" s="214"/>
      <c r="M249" s="214"/>
      <c r="N249" s="214"/>
      <c r="O249" s="214"/>
      <c r="P249" s="214"/>
      <c r="Q249" s="215"/>
      <c r="R249" s="215"/>
      <c r="S249" s="215"/>
      <c r="T249" s="207"/>
    </row>
    <row r="250" spans="4:20" ht="18">
      <c r="D250" s="204">
        <v>2</v>
      </c>
      <c r="E250" s="213" t="s">
        <v>570</v>
      </c>
      <c r="F250" s="214"/>
      <c r="G250" s="214"/>
      <c r="H250" s="214"/>
      <c r="I250" s="214"/>
      <c r="J250" s="214"/>
      <c r="K250" s="214"/>
      <c r="L250" s="214"/>
      <c r="M250" s="214"/>
      <c r="N250" s="214"/>
      <c r="O250" s="214"/>
      <c r="P250" s="214"/>
      <c r="Q250" s="215"/>
      <c r="R250" s="215"/>
      <c r="S250" s="215"/>
      <c r="T250" s="216"/>
    </row>
    <row r="251" spans="4:20" ht="18">
      <c r="D251" s="204">
        <v>3</v>
      </c>
      <c r="E251" s="213" t="s">
        <v>571</v>
      </c>
      <c r="F251" s="214"/>
      <c r="G251" s="214"/>
      <c r="H251" s="214"/>
      <c r="I251" s="214"/>
      <c r="J251" s="214"/>
      <c r="K251" s="214"/>
      <c r="L251" s="214"/>
      <c r="M251" s="214"/>
      <c r="N251" s="214"/>
      <c r="O251" s="214"/>
      <c r="P251" s="214"/>
      <c r="Q251" s="215"/>
      <c r="R251" s="215"/>
      <c r="S251" s="215"/>
      <c r="T251" s="216"/>
    </row>
    <row r="252" spans="4:20" ht="14.25">
      <c r="D252" s="15">
        <v>4</v>
      </c>
      <c r="E252" s="213" t="s">
        <v>572</v>
      </c>
      <c r="F252" s="214"/>
      <c r="G252" s="214"/>
      <c r="H252" s="214"/>
      <c r="I252" s="214"/>
      <c r="J252" s="214"/>
      <c r="K252" s="214"/>
      <c r="L252" s="214"/>
      <c r="M252" s="214"/>
      <c r="N252" s="214"/>
      <c r="O252" s="214"/>
      <c r="P252" s="214"/>
      <c r="Q252" s="215"/>
      <c r="R252" s="215"/>
      <c r="S252" s="215"/>
      <c r="T252" s="17"/>
    </row>
    <row r="253" spans="4:20">
      <c r="D253" s="15"/>
      <c r="E253" s="2"/>
      <c r="G253" s="217" t="s">
        <v>573</v>
      </c>
      <c r="H253" s="2"/>
      <c r="I253" s="217" t="s">
        <v>524</v>
      </c>
      <c r="J253" s="2"/>
      <c r="K253" s="217" t="s">
        <v>574</v>
      </c>
      <c r="L253" s="2"/>
      <c r="M253" s="2"/>
      <c r="N253" s="2"/>
      <c r="O253" s="2"/>
      <c r="P253" s="2"/>
      <c r="Q253" s="2"/>
      <c r="R253" s="2"/>
      <c r="S253" s="2"/>
      <c r="T253" s="17"/>
    </row>
    <row r="254" spans="4:20">
      <c r="D254" s="15"/>
      <c r="E254" s="2"/>
      <c r="G254" s="218" t="s">
        <v>575</v>
      </c>
      <c r="H254" s="2"/>
      <c r="I254" s="218" t="s">
        <v>129</v>
      </c>
      <c r="J254" s="2"/>
      <c r="K254" s="218" t="s">
        <v>576</v>
      </c>
      <c r="L254" s="2"/>
      <c r="M254" s="2"/>
      <c r="N254" s="2"/>
      <c r="O254" s="2"/>
      <c r="P254" s="2"/>
      <c r="Q254" s="2"/>
      <c r="R254" s="2"/>
      <c r="S254" s="2"/>
      <c r="T254" s="17"/>
    </row>
    <row r="255" spans="4:20">
      <c r="D255" s="15"/>
      <c r="E255" s="2"/>
      <c r="G255" s="219" t="s">
        <v>577</v>
      </c>
      <c r="H255" s="2"/>
      <c r="I255" s="219" t="s">
        <v>130</v>
      </c>
      <c r="J255" s="2"/>
      <c r="K255" s="219" t="s">
        <v>525</v>
      </c>
      <c r="L255" s="2"/>
      <c r="M255" s="2"/>
      <c r="N255" s="2"/>
      <c r="O255" s="2"/>
      <c r="P255" s="2"/>
      <c r="Q255" s="2"/>
      <c r="R255" s="2"/>
      <c r="S255" s="2"/>
      <c r="T255" s="17"/>
    </row>
    <row r="256" spans="4:20">
      <c r="D256" s="15"/>
      <c r="E256" s="2"/>
      <c r="G256" s="220" t="s">
        <v>578</v>
      </c>
      <c r="H256" s="2"/>
      <c r="I256" s="220" t="s">
        <v>578</v>
      </c>
      <c r="J256" s="2"/>
      <c r="K256" s="220" t="s">
        <v>579</v>
      </c>
      <c r="L256" s="2"/>
      <c r="M256" s="2"/>
      <c r="N256" s="2"/>
      <c r="O256" s="2"/>
      <c r="P256" s="2"/>
      <c r="Q256" s="2"/>
      <c r="R256" s="2"/>
      <c r="S256" s="2"/>
      <c r="T256" s="17"/>
    </row>
    <row r="257" spans="4:20" ht="13.5" thickBot="1">
      <c r="D257" s="22"/>
      <c r="E257" s="20"/>
      <c r="F257" s="20"/>
      <c r="G257" s="20"/>
      <c r="H257" s="20"/>
      <c r="I257" s="20"/>
      <c r="J257" s="20"/>
      <c r="K257" s="20"/>
      <c r="L257" s="20"/>
      <c r="M257" s="20"/>
      <c r="N257" s="20"/>
      <c r="O257" s="20"/>
      <c r="P257" s="20"/>
      <c r="Q257" s="20"/>
      <c r="R257" s="20"/>
      <c r="S257" s="20"/>
      <c r="T257" s="21"/>
    </row>
    <row r="260" spans="4:20" ht="15">
      <c r="F260" s="28">
        <v>1</v>
      </c>
      <c r="G260" s="28" t="s">
        <v>597</v>
      </c>
      <c r="H260" s="28"/>
      <c r="I260" s="28">
        <v>1</v>
      </c>
      <c r="J260" s="272" t="s">
        <v>600</v>
      </c>
      <c r="K260" s="55" t="s">
        <v>603</v>
      </c>
      <c r="L260" s="28"/>
      <c r="M260" s="28"/>
      <c r="N260" s="28"/>
      <c r="O260" s="28"/>
    </row>
    <row r="261" spans="4:20" ht="15">
      <c r="F261" s="28">
        <v>2</v>
      </c>
      <c r="G261" s="28" t="s">
        <v>598</v>
      </c>
      <c r="H261" s="28"/>
      <c r="I261" s="28">
        <v>2</v>
      </c>
      <c r="J261" s="273" t="s">
        <v>601</v>
      </c>
      <c r="K261" s="55" t="s">
        <v>605</v>
      </c>
      <c r="L261" s="28"/>
      <c r="M261" s="28"/>
      <c r="N261" s="28"/>
      <c r="O261" s="28"/>
    </row>
    <row r="262" spans="4:20" ht="14.25">
      <c r="F262" s="28">
        <v>3</v>
      </c>
      <c r="G262" s="28" t="s">
        <v>599</v>
      </c>
      <c r="H262" s="28"/>
      <c r="I262" s="28"/>
      <c r="J262" s="28"/>
      <c r="K262" s="28"/>
      <c r="L262" s="28"/>
      <c r="M262" s="28"/>
      <c r="N262" s="28"/>
      <c r="O262" s="28"/>
    </row>
  </sheetData>
  <sortState ref="F41:F240">
    <sortCondition ref="F41"/>
  </sortState>
  <mergeCells count="2">
    <mergeCell ref="N2:N3"/>
    <mergeCell ref="O2:O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B1B3D"/>
  </sheetPr>
  <dimension ref="A1:T74"/>
  <sheetViews>
    <sheetView showGridLines="0" zoomScale="70" zoomScaleNormal="70" zoomScaleSheetLayoutView="55" zoomScalePageLayoutView="60" workbookViewId="0">
      <selection activeCell="A7" sqref="A7:N7"/>
    </sheetView>
  </sheetViews>
  <sheetFormatPr baseColWidth="10" defaultColWidth="0" defaultRowHeight="0" customHeight="1" zeroHeight="1"/>
  <cols>
    <col min="1" max="2" width="11" style="366" customWidth="1"/>
    <col min="3" max="3" width="22.75" style="366" customWidth="1"/>
    <col min="4" max="4" width="20.5" style="366" customWidth="1"/>
    <col min="5" max="6" width="17.75" style="366" customWidth="1"/>
    <col min="7" max="7" width="20.5" style="366" customWidth="1"/>
    <col min="8" max="8" width="11" style="366" customWidth="1"/>
    <col min="9" max="9" width="4.875" style="366" customWidth="1"/>
    <col min="10" max="10" width="12" style="366" hidden="1" customWidth="1"/>
    <col min="11" max="12" width="10" style="366" hidden="1" customWidth="1"/>
    <col min="13" max="13" width="39.875" style="366" hidden="1" customWidth="1"/>
    <col min="14" max="16384" width="10" style="366" hidden="1"/>
  </cols>
  <sheetData>
    <row r="1" spans="1:20" ht="16.5" thickBot="1">
      <c r="A1" s="531"/>
      <c r="B1" s="531"/>
      <c r="C1" s="531"/>
      <c r="D1" s="531"/>
      <c r="E1" s="531"/>
      <c r="F1" s="531"/>
      <c r="G1" s="531"/>
      <c r="H1" s="531"/>
      <c r="I1" s="531"/>
      <c r="J1" s="365"/>
      <c r="K1" s="365"/>
    </row>
    <row r="2" spans="1:20" s="28" customFormat="1" ht="19.5" customHeight="1">
      <c r="A2" s="527" t="s">
        <v>472</v>
      </c>
      <c r="B2" s="527"/>
      <c r="C2" s="527"/>
      <c r="D2" s="527"/>
      <c r="E2" s="527"/>
      <c r="F2" s="527"/>
      <c r="G2" s="527"/>
      <c r="H2" s="527"/>
      <c r="I2" s="527"/>
      <c r="J2" s="527"/>
      <c r="K2" s="527"/>
      <c r="L2" s="527"/>
      <c r="M2" s="527"/>
      <c r="N2" s="527"/>
      <c r="O2" s="27"/>
      <c r="P2" s="27"/>
      <c r="Q2" s="27"/>
      <c r="R2" s="27"/>
    </row>
    <row r="3" spans="1:20" s="292" customFormat="1" ht="14.25" customHeight="1">
      <c r="A3" s="528" t="s">
        <v>473</v>
      </c>
      <c r="B3" s="528"/>
      <c r="C3" s="528"/>
      <c r="D3" s="528"/>
      <c r="E3" s="528"/>
      <c r="F3" s="528"/>
      <c r="G3" s="528"/>
      <c r="H3" s="528"/>
      <c r="I3" s="528"/>
      <c r="J3" s="528"/>
      <c r="K3" s="528"/>
      <c r="L3" s="528"/>
      <c r="M3" s="528"/>
      <c r="N3" s="528"/>
      <c r="O3" s="27"/>
      <c r="P3" s="304"/>
      <c r="Q3" s="304"/>
      <c r="R3" s="304"/>
    </row>
    <row r="4" spans="1:20" s="292" customFormat="1" ht="14.25" customHeight="1">
      <c r="A4" s="528" t="s">
        <v>474</v>
      </c>
      <c r="B4" s="528"/>
      <c r="C4" s="528"/>
      <c r="D4" s="528"/>
      <c r="E4" s="528"/>
      <c r="F4" s="528"/>
      <c r="G4" s="528"/>
      <c r="H4" s="528"/>
      <c r="I4" s="528"/>
      <c r="J4" s="528"/>
      <c r="K4" s="528"/>
      <c r="L4" s="528"/>
      <c r="M4" s="528"/>
      <c r="N4" s="528"/>
      <c r="O4" s="27"/>
      <c r="P4" s="304"/>
      <c r="Q4" s="304"/>
      <c r="R4" s="304"/>
    </row>
    <row r="5" spans="1:20" s="292" customFormat="1" ht="14.25" customHeight="1">
      <c r="A5" s="528" t="s">
        <v>526</v>
      </c>
      <c r="B5" s="528"/>
      <c r="C5" s="528"/>
      <c r="D5" s="528"/>
      <c r="E5" s="528"/>
      <c r="F5" s="528"/>
      <c r="G5" s="528"/>
      <c r="H5" s="528"/>
      <c r="I5" s="528"/>
      <c r="J5" s="528"/>
      <c r="K5" s="528"/>
      <c r="L5" s="528"/>
      <c r="M5" s="528"/>
      <c r="N5" s="528"/>
      <c r="O5" s="27"/>
      <c r="P5" s="322"/>
      <c r="Q5" s="322"/>
      <c r="R5" s="322"/>
    </row>
    <row r="6" spans="1:20" s="292" customFormat="1" ht="16.5" customHeight="1">
      <c r="C6" s="293"/>
      <c r="D6" s="293"/>
      <c r="E6" s="293"/>
      <c r="F6" s="293"/>
      <c r="G6" s="293"/>
      <c r="H6" s="293"/>
      <c r="I6" s="293"/>
      <c r="J6" s="293"/>
      <c r="K6" s="293"/>
      <c r="L6" s="293"/>
      <c r="M6" s="293"/>
      <c r="N6" s="293"/>
      <c r="O6" s="296"/>
      <c r="P6" s="323"/>
      <c r="Q6" s="323"/>
      <c r="R6" s="323"/>
      <c r="S6" s="317"/>
      <c r="T6" s="317"/>
    </row>
    <row r="7" spans="1:20" s="28" customFormat="1" ht="30" customHeight="1">
      <c r="A7" s="526" t="s">
        <v>421</v>
      </c>
      <c r="B7" s="526"/>
      <c r="C7" s="526"/>
      <c r="D7" s="526"/>
      <c r="E7" s="526"/>
      <c r="F7" s="526"/>
      <c r="G7" s="526"/>
      <c r="H7" s="526"/>
      <c r="I7" s="526"/>
      <c r="J7" s="526"/>
      <c r="K7" s="526"/>
      <c r="L7" s="526"/>
      <c r="M7" s="526"/>
      <c r="N7" s="526"/>
      <c r="O7" s="27"/>
      <c r="P7" s="324"/>
      <c r="Q7" s="324"/>
      <c r="R7" s="303"/>
      <c r="S7" s="303"/>
      <c r="T7" s="52"/>
    </row>
    <row r="8" spans="1:20" s="28" customFormat="1" ht="42.75" customHeight="1">
      <c r="A8" s="529" t="s">
        <v>613</v>
      </c>
      <c r="B8" s="529"/>
      <c r="C8" s="529"/>
      <c r="D8" s="529"/>
      <c r="E8" s="529"/>
      <c r="F8" s="529"/>
      <c r="G8" s="529"/>
      <c r="H8" s="529"/>
      <c r="I8" s="529"/>
      <c r="J8" s="529"/>
      <c r="K8" s="529"/>
      <c r="L8" s="529"/>
      <c r="M8" s="529"/>
      <c r="N8" s="529"/>
      <c r="O8" s="27"/>
      <c r="P8" s="325"/>
      <c r="Q8" s="325"/>
      <c r="R8" s="326"/>
      <c r="S8" s="173"/>
      <c r="T8" s="52"/>
    </row>
    <row r="9" spans="1:20" ht="9" customHeight="1">
      <c r="M9" s="367" t="s">
        <v>442</v>
      </c>
    </row>
    <row r="10" spans="1:20" ht="18">
      <c r="A10" s="532" t="s">
        <v>443</v>
      </c>
      <c r="B10" s="532"/>
      <c r="C10" s="532"/>
      <c r="D10" s="532"/>
      <c r="E10" s="532"/>
      <c r="F10" s="532"/>
      <c r="G10" s="532"/>
      <c r="H10" s="532"/>
      <c r="I10" s="532"/>
      <c r="M10" s="367" t="s">
        <v>441</v>
      </c>
    </row>
    <row r="11" spans="1:20" ht="15">
      <c r="M11" s="367"/>
    </row>
    <row r="12" spans="1:20" s="369" customFormat="1" ht="15">
      <c r="A12" s="368"/>
      <c r="B12" s="533" t="s">
        <v>444</v>
      </c>
      <c r="C12" s="533"/>
      <c r="D12" s="533"/>
      <c r="E12" s="533"/>
      <c r="F12" s="533"/>
      <c r="G12" s="533"/>
      <c r="H12" s="533"/>
      <c r="I12" s="533"/>
      <c r="M12" s="367"/>
    </row>
    <row r="13" spans="1:20" s="369" customFormat="1" ht="15">
      <c r="A13" s="368"/>
      <c r="B13" s="533" t="s">
        <v>9</v>
      </c>
      <c r="C13" s="533"/>
      <c r="D13" s="533"/>
      <c r="E13" s="533"/>
      <c r="F13" s="533"/>
      <c r="G13" s="533"/>
      <c r="H13" s="533"/>
      <c r="I13" s="533"/>
    </row>
    <row r="14" spans="1:20" s="369" customFormat="1" ht="15">
      <c r="A14" s="368"/>
      <c r="B14" s="533" t="s">
        <v>445</v>
      </c>
      <c r="C14" s="533"/>
      <c r="D14" s="533"/>
      <c r="E14" s="533"/>
      <c r="F14" s="533"/>
      <c r="G14" s="533"/>
      <c r="H14" s="533"/>
      <c r="I14" s="533"/>
    </row>
    <row r="15" spans="1:20" s="369" customFormat="1" ht="15">
      <c r="A15" s="368"/>
      <c r="B15" s="533" t="s">
        <v>446</v>
      </c>
      <c r="C15" s="533"/>
      <c r="D15" s="533"/>
      <c r="E15" s="533"/>
      <c r="F15" s="533"/>
      <c r="G15" s="533"/>
      <c r="H15" s="533"/>
      <c r="I15" s="533"/>
    </row>
    <row r="16" spans="1:20" s="369" customFormat="1" ht="15">
      <c r="A16" s="368"/>
      <c r="B16" s="533" t="s">
        <v>447</v>
      </c>
      <c r="C16" s="533"/>
      <c r="D16" s="533"/>
      <c r="E16" s="533"/>
      <c r="F16" s="533"/>
      <c r="G16" s="533"/>
      <c r="H16" s="533"/>
      <c r="I16" s="533"/>
    </row>
    <row r="17" spans="1:11" ht="15">
      <c r="A17" s="370"/>
      <c r="B17" s="530"/>
      <c r="C17" s="530"/>
      <c r="D17" s="530"/>
      <c r="E17" s="530"/>
      <c r="F17" s="530"/>
      <c r="G17" s="530"/>
      <c r="H17" s="530"/>
      <c r="I17" s="530"/>
      <c r="K17" s="365"/>
    </row>
    <row r="18" spans="1:11" ht="15">
      <c r="A18" s="371"/>
      <c r="B18" s="535"/>
      <c r="C18" s="535"/>
      <c r="D18" s="535"/>
      <c r="E18" s="535"/>
      <c r="F18" s="535"/>
      <c r="G18" s="535"/>
      <c r="H18" s="535"/>
      <c r="I18" s="535"/>
      <c r="K18" s="372"/>
    </row>
    <row r="19" spans="1:11" ht="15">
      <c r="A19" s="371"/>
      <c r="B19" s="365"/>
      <c r="K19" s="372"/>
    </row>
    <row r="20" spans="1:11" ht="15">
      <c r="A20" s="371"/>
      <c r="B20" s="373"/>
      <c r="K20" s="372"/>
    </row>
    <row r="21" spans="1:11" ht="15">
      <c r="A21" s="371"/>
      <c r="B21" s="374"/>
      <c r="K21" s="372"/>
    </row>
    <row r="22" spans="1:11" ht="15">
      <c r="A22" s="371"/>
      <c r="B22" s="375"/>
      <c r="K22" s="372"/>
    </row>
    <row r="23" spans="1:11" ht="15"/>
    <row r="24" spans="1:11" ht="15">
      <c r="A24" s="371"/>
      <c r="B24" s="375" t="s">
        <v>448</v>
      </c>
      <c r="K24" s="372"/>
    </row>
    <row r="25" spans="1:11" ht="15">
      <c r="A25" s="371"/>
      <c r="B25" s="375"/>
      <c r="K25" s="372"/>
    </row>
    <row r="26" spans="1:11" ht="15">
      <c r="A26" s="371"/>
      <c r="B26" s="375"/>
      <c r="K26" s="372"/>
    </row>
    <row r="27" spans="1:11" ht="15">
      <c r="A27" s="371"/>
      <c r="B27" s="365"/>
      <c r="K27" s="372"/>
    </row>
    <row r="28" spans="1:11" ht="15">
      <c r="A28" s="371"/>
      <c r="B28" s="375"/>
      <c r="K28" s="372"/>
    </row>
    <row r="29" spans="1:11" ht="15">
      <c r="A29" s="371"/>
      <c r="B29" s="365"/>
      <c r="K29" s="372"/>
    </row>
    <row r="30" spans="1:11" ht="15">
      <c r="A30" s="371"/>
      <c r="B30" s="375"/>
      <c r="K30" s="372"/>
    </row>
    <row r="31" spans="1:11" ht="15">
      <c r="A31" s="371"/>
      <c r="B31" s="375"/>
      <c r="K31" s="372"/>
    </row>
    <row r="32" spans="1:11" ht="15">
      <c r="A32" s="371"/>
      <c r="B32" s="375" t="s">
        <v>448</v>
      </c>
      <c r="K32" s="372"/>
    </row>
    <row r="33" spans="1:11" ht="15">
      <c r="A33" s="371"/>
      <c r="B33" s="365"/>
      <c r="K33" s="372"/>
    </row>
    <row r="34" spans="1:11" ht="15">
      <c r="A34" s="371"/>
      <c r="B34" s="375"/>
      <c r="K34" s="372"/>
    </row>
    <row r="35" spans="1:11" ht="15">
      <c r="A35" s="371"/>
      <c r="B35" s="365"/>
      <c r="K35" s="372"/>
    </row>
    <row r="36" spans="1:11" ht="15">
      <c r="A36" s="371"/>
      <c r="B36" s="375"/>
      <c r="K36" s="372"/>
    </row>
    <row r="37" spans="1:11" ht="15">
      <c r="A37" s="371"/>
      <c r="B37" s="365"/>
      <c r="K37" s="372"/>
    </row>
    <row r="38" spans="1:11" ht="13.9" customHeight="1">
      <c r="A38" s="376"/>
      <c r="B38" s="365"/>
      <c r="K38" s="372"/>
    </row>
    <row r="39" spans="1:11" ht="15.75">
      <c r="A39" s="534" t="s">
        <v>449</v>
      </c>
      <c r="B39" s="534"/>
      <c r="C39" s="534"/>
      <c r="D39" s="534"/>
      <c r="E39" s="534"/>
      <c r="F39" s="534"/>
      <c r="G39" s="534"/>
      <c r="H39" s="534"/>
      <c r="I39" s="534"/>
    </row>
    <row r="40" spans="1:11" ht="177" customHeight="1">
      <c r="A40" s="536" t="s">
        <v>607</v>
      </c>
      <c r="B40" s="536"/>
      <c r="C40" s="536"/>
      <c r="D40" s="536"/>
      <c r="E40" s="536"/>
      <c r="F40" s="536"/>
      <c r="G40" s="536"/>
      <c r="H40" s="536"/>
      <c r="I40" s="536"/>
    </row>
    <row r="41" spans="1:11" ht="114.75" customHeight="1">
      <c r="A41" s="536" t="s">
        <v>608</v>
      </c>
      <c r="B41" s="536"/>
      <c r="C41" s="536"/>
      <c r="D41" s="536"/>
      <c r="E41" s="536"/>
      <c r="F41" s="536"/>
      <c r="G41" s="536"/>
      <c r="H41" s="536"/>
      <c r="I41" s="536"/>
    </row>
    <row r="42" spans="1:11" ht="15">
      <c r="A42" s="377"/>
      <c r="B42" s="377"/>
      <c r="C42" s="377"/>
      <c r="D42" s="377"/>
      <c r="E42" s="377"/>
      <c r="F42" s="377"/>
      <c r="G42" s="377"/>
      <c r="H42" s="377"/>
      <c r="I42" s="377"/>
    </row>
    <row r="43" spans="1:11" ht="25.5" customHeight="1">
      <c r="A43" s="534" t="s">
        <v>450</v>
      </c>
      <c r="B43" s="534"/>
      <c r="C43" s="534"/>
      <c r="D43" s="534"/>
      <c r="E43" s="534"/>
      <c r="F43" s="534"/>
      <c r="G43" s="534"/>
      <c r="H43" s="534"/>
      <c r="I43" s="534"/>
    </row>
    <row r="44" spans="1:11" ht="334.5" customHeight="1">
      <c r="A44" s="536" t="s">
        <v>609</v>
      </c>
      <c r="B44" s="536"/>
      <c r="C44" s="536"/>
      <c r="D44" s="536"/>
      <c r="E44" s="536"/>
      <c r="F44" s="536"/>
      <c r="G44" s="536"/>
      <c r="H44" s="536"/>
      <c r="I44" s="536"/>
    </row>
    <row r="45" spans="1:11" ht="168.75" customHeight="1">
      <c r="A45" s="537" t="s">
        <v>610</v>
      </c>
      <c r="B45" s="537"/>
      <c r="C45" s="537"/>
      <c r="D45" s="537"/>
      <c r="E45" s="537"/>
      <c r="F45" s="537"/>
      <c r="G45" s="537"/>
      <c r="H45" s="537"/>
      <c r="I45" s="537"/>
    </row>
    <row r="46" spans="1:11" ht="18" customHeight="1">
      <c r="A46" s="534" t="s">
        <v>451</v>
      </c>
      <c r="B46" s="534"/>
      <c r="C46" s="534"/>
      <c r="D46" s="534"/>
      <c r="E46" s="534"/>
      <c r="F46" s="534"/>
      <c r="G46" s="534"/>
      <c r="H46" s="534"/>
      <c r="I46" s="534"/>
    </row>
    <row r="47" spans="1:11" ht="159" customHeight="1">
      <c r="A47" s="536" t="s">
        <v>452</v>
      </c>
      <c r="B47" s="536"/>
      <c r="C47" s="536"/>
      <c r="D47" s="536"/>
      <c r="E47" s="536"/>
      <c r="F47" s="536"/>
      <c r="G47" s="536"/>
      <c r="H47" s="536"/>
      <c r="I47" s="536"/>
    </row>
    <row r="48" spans="1:11" ht="15.75">
      <c r="A48" s="534" t="s">
        <v>453</v>
      </c>
      <c r="B48" s="534"/>
      <c r="C48" s="534"/>
      <c r="D48" s="534"/>
      <c r="E48" s="534"/>
      <c r="F48" s="534"/>
      <c r="G48" s="534"/>
      <c r="H48" s="534"/>
      <c r="I48" s="534"/>
    </row>
    <row r="49" spans="1:9" ht="289.5" customHeight="1">
      <c r="A49" s="536" t="s">
        <v>736</v>
      </c>
      <c r="B49" s="536"/>
      <c r="C49" s="536"/>
      <c r="D49" s="536"/>
      <c r="E49" s="536"/>
      <c r="F49" s="536"/>
      <c r="G49" s="536"/>
      <c r="H49" s="536"/>
      <c r="I49" s="536"/>
    </row>
    <row r="50" spans="1:9" ht="15.75">
      <c r="A50" s="534" t="s">
        <v>454</v>
      </c>
      <c r="B50" s="534"/>
      <c r="C50" s="534"/>
      <c r="D50" s="534"/>
      <c r="E50" s="534"/>
      <c r="F50" s="534"/>
      <c r="G50" s="534"/>
      <c r="H50" s="534"/>
      <c r="I50" s="534"/>
    </row>
    <row r="51" spans="1:9" ht="248.25" customHeight="1">
      <c r="A51" s="536" t="s">
        <v>606</v>
      </c>
      <c r="B51" s="536"/>
      <c r="C51" s="536"/>
      <c r="D51" s="536"/>
      <c r="E51" s="536"/>
      <c r="F51" s="536"/>
      <c r="G51" s="536"/>
      <c r="H51" s="536"/>
      <c r="I51" s="536"/>
    </row>
    <row r="52" spans="1:9" ht="15.75">
      <c r="A52" s="534" t="s">
        <v>455</v>
      </c>
      <c r="B52" s="534"/>
      <c r="C52" s="534"/>
      <c r="D52" s="534"/>
      <c r="E52" s="534"/>
      <c r="F52" s="534"/>
      <c r="G52" s="534"/>
      <c r="H52" s="534"/>
      <c r="I52" s="534"/>
    </row>
    <row r="53" spans="1:9" ht="308.25" customHeight="1">
      <c r="A53" s="536" t="s">
        <v>611</v>
      </c>
      <c r="B53" s="536"/>
      <c r="C53" s="536"/>
      <c r="D53" s="536"/>
      <c r="E53" s="536"/>
      <c r="F53" s="536"/>
      <c r="G53" s="536"/>
      <c r="H53" s="536"/>
      <c r="I53" s="536"/>
    </row>
    <row r="54" spans="1:9" ht="15.75">
      <c r="A54" s="534" t="s">
        <v>456</v>
      </c>
      <c r="B54" s="534"/>
      <c r="C54" s="534"/>
      <c r="D54" s="534"/>
      <c r="E54" s="534"/>
      <c r="F54" s="534"/>
      <c r="G54" s="534"/>
      <c r="H54" s="534"/>
      <c r="I54" s="534"/>
    </row>
    <row r="55" spans="1:9" ht="253.5" customHeight="1">
      <c r="A55" s="536" t="s">
        <v>737</v>
      </c>
      <c r="B55" s="536"/>
      <c r="C55" s="536"/>
      <c r="D55" s="536"/>
      <c r="E55" s="536"/>
      <c r="F55" s="536"/>
      <c r="G55" s="536"/>
      <c r="H55" s="536"/>
      <c r="I55" s="536"/>
    </row>
    <row r="56" spans="1:9" ht="15" hidden="1">
      <c r="A56" s="365"/>
      <c r="B56" s="365"/>
      <c r="C56" s="365"/>
      <c r="D56" s="365"/>
      <c r="E56" s="365"/>
      <c r="F56" s="365"/>
      <c r="G56" s="365"/>
      <c r="H56" s="365"/>
      <c r="I56" s="365"/>
    </row>
    <row r="57" spans="1:9" ht="13.9" customHeight="1"/>
    <row r="58" spans="1:9" ht="13.9" customHeight="1"/>
    <row r="59" spans="1:9" ht="13.9" customHeight="1"/>
    <row r="60" spans="1:9" ht="13.9" customHeight="1"/>
    <row r="61" spans="1:9" ht="13.9" customHeight="1">
      <c r="A61" s="378"/>
    </row>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sheetData>
  <sheetProtection password="CD91" sheet="1" objects="1" scenarios="1" selectLockedCells="1"/>
  <mergeCells count="31">
    <mergeCell ref="A55:I55"/>
    <mergeCell ref="A49:I49"/>
    <mergeCell ref="A50:I50"/>
    <mergeCell ref="A51:I51"/>
    <mergeCell ref="A52:I52"/>
    <mergeCell ref="A53:I53"/>
    <mergeCell ref="A54:I54"/>
    <mergeCell ref="A48:I48"/>
    <mergeCell ref="B18:I18"/>
    <mergeCell ref="A39:I39"/>
    <mergeCell ref="A40:I40"/>
    <mergeCell ref="A41:I41"/>
    <mergeCell ref="A43:I43"/>
    <mergeCell ref="A44:I44"/>
    <mergeCell ref="A46:I46"/>
    <mergeCell ref="A47:I47"/>
    <mergeCell ref="A45:I45"/>
    <mergeCell ref="A5:N5"/>
    <mergeCell ref="A7:N7"/>
    <mergeCell ref="A8:N8"/>
    <mergeCell ref="B17:I17"/>
    <mergeCell ref="A1:I1"/>
    <mergeCell ref="A10:I10"/>
    <mergeCell ref="B12:I12"/>
    <mergeCell ref="B13:I13"/>
    <mergeCell ref="B14:I14"/>
    <mergeCell ref="B15:I15"/>
    <mergeCell ref="B16:I16"/>
    <mergeCell ref="A2:N2"/>
    <mergeCell ref="A3:N3"/>
    <mergeCell ref="A4:N4"/>
  </mergeCells>
  <hyperlinks>
    <hyperlink ref="B12:I12" location="Índice!A37" display="Marco jurídico"/>
    <hyperlink ref="B13:I13" location="Índice!A44" display="Objetivo"/>
    <hyperlink ref="B14:I14" location="Índice!A47" display="Características"/>
    <hyperlink ref="B15:I15" location="Índice!A49" display="Proceso de Elaboración"/>
    <hyperlink ref="B16:I16" location="Índice!A65" display="Fecha de Entrega"/>
  </hyperlinks>
  <printOptions horizontalCentered="1"/>
  <pageMargins left="0.23622047244094491" right="0.23622047244094491" top="0.74803149606299213" bottom="0.74803149606299213" header="0.31496062992125984" footer="0.31496062992125984"/>
  <pageSetup scale="64" orientation="portrait" r:id="rId1"/>
  <rowBreaks count="2" manualBreakCount="2">
    <brk id="42" max="8" man="1"/>
    <brk id="49" max="8"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BB1B3D"/>
    <pageSetUpPr fitToPage="1"/>
  </sheetPr>
  <dimension ref="A1:U291"/>
  <sheetViews>
    <sheetView showGridLines="0" view="pageBreakPreview" zoomScale="85" zoomScaleNormal="55" zoomScaleSheetLayoutView="85" workbookViewId="0"/>
  </sheetViews>
  <sheetFormatPr baseColWidth="10" defaultColWidth="10" defaultRowHeight="15.75"/>
  <cols>
    <col min="1" max="1" width="5.625" style="28" customWidth="1"/>
    <col min="2" max="2" width="34.5" style="28" bestFit="1" customWidth="1"/>
    <col min="3" max="3" width="19.125"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3.375" style="28" customWidth="1"/>
    <col min="16" max="16" width="35.875" style="28" customWidth="1"/>
    <col min="17" max="17" width="10" style="28"/>
    <col min="18" max="18" width="35.875" style="28" customWidth="1"/>
    <col min="19" max="19" width="3.75" style="27" customWidth="1"/>
    <col min="20" max="21" width="34.75" style="28" customWidth="1"/>
    <col min="22" max="16384" width="10" style="28"/>
  </cols>
  <sheetData>
    <row r="1" spans="1:21" ht="19.5" customHeight="1">
      <c r="B1" s="527" t="s">
        <v>472</v>
      </c>
      <c r="C1" s="527"/>
      <c r="D1" s="527"/>
      <c r="E1" s="527"/>
      <c r="F1" s="527"/>
      <c r="G1" s="527"/>
      <c r="H1" s="527"/>
      <c r="I1" s="527"/>
      <c r="J1" s="527"/>
      <c r="K1" s="527"/>
      <c r="L1" s="527"/>
      <c r="M1" s="527"/>
      <c r="N1" s="527"/>
      <c r="O1" s="527"/>
      <c r="P1" s="527"/>
      <c r="Q1" s="527"/>
      <c r="R1" s="527"/>
    </row>
    <row r="2" spans="1:21" s="292" customFormat="1" ht="14.25" customHeight="1">
      <c r="B2" s="528" t="s">
        <v>473</v>
      </c>
      <c r="C2" s="528"/>
      <c r="D2" s="528"/>
      <c r="E2" s="528"/>
      <c r="F2" s="528"/>
      <c r="G2" s="528"/>
      <c r="H2" s="528"/>
      <c r="I2" s="528"/>
      <c r="J2" s="528"/>
      <c r="K2" s="528"/>
      <c r="L2" s="528"/>
      <c r="M2" s="528"/>
      <c r="N2" s="528"/>
      <c r="O2" s="528"/>
      <c r="P2" s="528"/>
      <c r="Q2" s="528"/>
      <c r="R2" s="528"/>
      <c r="S2" s="27"/>
    </row>
    <row r="3" spans="1:21" s="292" customFormat="1" ht="14.25" customHeight="1">
      <c r="B3" s="528" t="s">
        <v>474</v>
      </c>
      <c r="C3" s="528"/>
      <c r="D3" s="528"/>
      <c r="E3" s="528"/>
      <c r="F3" s="528"/>
      <c r="G3" s="528"/>
      <c r="H3" s="528"/>
      <c r="I3" s="528"/>
      <c r="J3" s="528"/>
      <c r="K3" s="528"/>
      <c r="L3" s="528"/>
      <c r="M3" s="528"/>
      <c r="N3" s="528"/>
      <c r="O3" s="528"/>
      <c r="P3" s="528"/>
      <c r="Q3" s="528"/>
      <c r="R3" s="528"/>
      <c r="S3" s="27"/>
    </row>
    <row r="4" spans="1:21" s="292" customFormat="1" ht="14.25" customHeight="1">
      <c r="B4" s="528" t="s">
        <v>526</v>
      </c>
      <c r="C4" s="528"/>
      <c r="D4" s="528"/>
      <c r="E4" s="528"/>
      <c r="F4" s="528"/>
      <c r="G4" s="528"/>
      <c r="H4" s="528"/>
      <c r="I4" s="528"/>
      <c r="J4" s="528"/>
      <c r="K4" s="528"/>
      <c r="L4" s="528"/>
      <c r="M4" s="528"/>
      <c r="N4" s="528"/>
      <c r="O4" s="528"/>
      <c r="P4" s="528"/>
      <c r="Q4" s="528"/>
      <c r="R4" s="528"/>
      <c r="S4" s="27"/>
    </row>
    <row r="5" spans="1:21" s="292" customFormat="1" ht="16.5" customHeight="1">
      <c r="C5" s="293"/>
      <c r="D5" s="293"/>
      <c r="E5" s="293"/>
      <c r="F5" s="293"/>
      <c r="G5" s="293"/>
      <c r="H5" s="293"/>
      <c r="I5" s="293"/>
      <c r="J5" s="293"/>
      <c r="K5" s="293"/>
      <c r="L5" s="293"/>
      <c r="M5" s="293"/>
      <c r="N5" s="293"/>
      <c r="O5" s="293"/>
      <c r="P5" s="293"/>
      <c r="Q5" s="293"/>
      <c r="R5" s="293"/>
      <c r="S5" s="27"/>
    </row>
    <row r="6" spans="1:21" ht="30" customHeight="1">
      <c r="A6" s="526" t="str">
        <f>CONCATENATE(Portada!A8:J8)</f>
        <v>Zacatecas</v>
      </c>
      <c r="B6" s="526"/>
      <c r="C6" s="526"/>
      <c r="D6" s="526"/>
      <c r="E6" s="526"/>
      <c r="F6" s="526"/>
      <c r="G6" s="526"/>
      <c r="H6" s="526"/>
      <c r="I6" s="526"/>
      <c r="J6" s="526"/>
      <c r="K6" s="526"/>
      <c r="L6" s="526"/>
      <c r="M6" s="526"/>
      <c r="N6" s="526"/>
      <c r="O6" s="526"/>
      <c r="P6" s="526"/>
      <c r="Q6" s="526"/>
      <c r="R6" s="526"/>
      <c r="S6" s="329"/>
    </row>
    <row r="7" spans="1:21" ht="42.75" customHeight="1">
      <c r="A7" s="529" t="s">
        <v>613</v>
      </c>
      <c r="B7" s="529"/>
      <c r="C7" s="529"/>
      <c r="D7" s="529"/>
      <c r="E7" s="529"/>
      <c r="F7" s="529"/>
      <c r="G7" s="529"/>
      <c r="H7" s="529"/>
      <c r="I7" s="529"/>
      <c r="J7" s="529"/>
      <c r="K7" s="529"/>
      <c r="L7" s="529"/>
      <c r="M7" s="529"/>
      <c r="N7" s="529"/>
      <c r="O7" s="529"/>
      <c r="P7" s="529"/>
      <c r="Q7" s="529"/>
      <c r="R7" s="529"/>
    </row>
    <row r="8" spans="1:21" ht="28.5" customHeight="1">
      <c r="A8" s="295"/>
      <c r="B8" s="295"/>
      <c r="C8" s="295"/>
      <c r="D8" s="295"/>
      <c r="E8" s="295"/>
      <c r="F8" s="295"/>
      <c r="G8" s="295"/>
      <c r="H8" s="295"/>
      <c r="I8" s="295"/>
      <c r="J8" s="295"/>
      <c r="K8" s="295"/>
      <c r="L8" s="295"/>
      <c r="M8" s="295"/>
      <c r="N8" s="295"/>
      <c r="O8" s="295"/>
      <c r="P8" s="295"/>
      <c r="Q8" s="295"/>
      <c r="R8" s="295"/>
    </row>
    <row r="9" spans="1:21" ht="20.25" customHeight="1">
      <c r="A9" s="538" t="s">
        <v>501</v>
      </c>
      <c r="B9" s="538"/>
      <c r="C9" s="538"/>
      <c r="D9" s="538"/>
      <c r="E9" s="538"/>
      <c r="F9" s="538"/>
      <c r="G9" s="538"/>
      <c r="H9" s="538"/>
      <c r="I9" s="538"/>
      <c r="J9" s="538"/>
      <c r="K9" s="538"/>
      <c r="L9" s="538"/>
      <c r="M9" s="538"/>
      <c r="N9" s="538"/>
      <c r="O9" s="538"/>
      <c r="P9" s="538"/>
      <c r="Q9" s="538"/>
      <c r="R9" s="538"/>
    </row>
    <row r="10" spans="1:21" ht="20.25" customHeight="1">
      <c r="A10" s="297"/>
      <c r="B10" s="297"/>
      <c r="C10" s="297"/>
      <c r="D10" s="297"/>
      <c r="E10" s="297"/>
      <c r="F10" s="297"/>
      <c r="G10" s="297"/>
      <c r="H10" s="297"/>
      <c r="I10" s="297"/>
      <c r="J10" s="297"/>
      <c r="K10" s="297"/>
      <c r="L10" s="297"/>
      <c r="M10" s="297"/>
      <c r="N10" s="297"/>
      <c r="O10" s="297"/>
      <c r="P10" s="297"/>
      <c r="Q10" s="297"/>
      <c r="R10" s="297"/>
    </row>
    <row r="11" spans="1:21" ht="20.25" customHeight="1">
      <c r="A11" s="435"/>
      <c r="B11" s="435"/>
      <c r="C11" s="435"/>
      <c r="D11" s="435"/>
      <c r="E11" s="435"/>
      <c r="F11" s="435"/>
      <c r="G11" s="435"/>
      <c r="H11" s="435"/>
      <c r="I11" s="435"/>
      <c r="J11" s="435"/>
      <c r="K11" s="435"/>
      <c r="L11" s="435"/>
      <c r="M11" s="435"/>
      <c r="N11" s="435"/>
      <c r="O11" s="435"/>
      <c r="P11" s="435"/>
      <c r="Q11" s="435"/>
      <c r="R11" s="435"/>
    </row>
    <row r="12" spans="1:21" ht="18">
      <c r="A12" s="583" t="s">
        <v>617</v>
      </c>
      <c r="B12" s="583"/>
      <c r="C12" s="583"/>
      <c r="D12" s="583"/>
      <c r="E12" s="583"/>
      <c r="F12" s="583"/>
      <c r="G12" s="583"/>
      <c r="H12" s="583"/>
      <c r="I12" s="583"/>
      <c r="J12" s="583"/>
      <c r="K12" s="583"/>
      <c r="L12" s="583"/>
      <c r="M12" s="583"/>
      <c r="N12" s="583"/>
      <c r="O12" s="583"/>
      <c r="P12" s="583"/>
      <c r="Q12" s="583"/>
      <c r="R12" s="583"/>
    </row>
    <row r="13" spans="1:21" ht="18">
      <c r="A13" s="441"/>
      <c r="B13" s="441"/>
      <c r="C13" s="441"/>
      <c r="D13" s="441"/>
      <c r="E13" s="441"/>
      <c r="F13" s="441"/>
      <c r="G13" s="441"/>
      <c r="H13" s="441"/>
      <c r="I13" s="441"/>
      <c r="J13" s="441"/>
      <c r="K13" s="441"/>
      <c r="L13" s="441"/>
      <c r="M13" s="441"/>
      <c r="N13" s="441"/>
      <c r="O13" s="441"/>
      <c r="P13" s="441"/>
      <c r="Q13" s="441"/>
      <c r="R13" s="441"/>
    </row>
    <row r="14" spans="1:21">
      <c r="A14" s="545" t="s">
        <v>475</v>
      </c>
      <c r="B14" s="545" t="s">
        <v>476</v>
      </c>
      <c r="C14" s="547" t="s">
        <v>477</v>
      </c>
      <c r="D14" s="545" t="s">
        <v>478</v>
      </c>
      <c r="E14" s="545" t="s">
        <v>479</v>
      </c>
      <c r="F14" s="549" t="s">
        <v>480</v>
      </c>
      <c r="G14" s="549"/>
      <c r="H14" s="549"/>
      <c r="I14" s="549"/>
      <c r="J14" s="549" t="s">
        <v>481</v>
      </c>
      <c r="K14" s="549"/>
      <c r="L14" s="549"/>
      <c r="M14" s="549"/>
      <c r="O14" s="61"/>
      <c r="P14" s="582" t="s">
        <v>3</v>
      </c>
      <c r="Q14" s="582"/>
      <c r="R14" s="582"/>
      <c r="S14" s="561" t="s">
        <v>622</v>
      </c>
      <c r="T14" s="561"/>
      <c r="U14" s="271" t="s">
        <v>623</v>
      </c>
    </row>
    <row r="15" spans="1:21" ht="69.75" customHeight="1">
      <c r="A15" s="546"/>
      <c r="B15" s="546"/>
      <c r="C15" s="548"/>
      <c r="D15" s="546"/>
      <c r="E15" s="546"/>
      <c r="F15" s="282" t="s">
        <v>482</v>
      </c>
      <c r="G15" s="282" t="s">
        <v>483</v>
      </c>
      <c r="H15" s="282" t="s">
        <v>484</v>
      </c>
      <c r="I15" s="282" t="s">
        <v>485</v>
      </c>
      <c r="J15" s="53" t="s">
        <v>486</v>
      </c>
      <c r="K15" s="53" t="s">
        <v>487</v>
      </c>
      <c r="L15" s="53" t="s">
        <v>488</v>
      </c>
      <c r="M15" s="53" t="s">
        <v>489</v>
      </c>
      <c r="P15" s="298" t="s">
        <v>614</v>
      </c>
      <c r="Q15" s="159"/>
      <c r="R15" s="300" t="s">
        <v>471</v>
      </c>
    </row>
    <row r="16" spans="1:21" ht="15" customHeight="1">
      <c r="A16" s="555">
        <v>1</v>
      </c>
      <c r="B16" s="556" t="s">
        <v>372</v>
      </c>
      <c r="C16" s="568" t="s">
        <v>3</v>
      </c>
      <c r="D16" s="30" t="s">
        <v>115</v>
      </c>
      <c r="E16" s="31">
        <v>473</v>
      </c>
      <c r="F16" s="291"/>
      <c r="G16" s="291"/>
      <c r="H16" s="291"/>
      <c r="I16" s="291"/>
      <c r="J16" s="34">
        <f>IFERROR((F16/E16),"")</f>
        <v>0</v>
      </c>
      <c r="K16" s="34">
        <f>IFERROR(((F16+G16)/E16),"")</f>
        <v>0</v>
      </c>
      <c r="L16" s="35">
        <f>IFERROR(((F16+G16+H16)/E16),"")</f>
        <v>0</v>
      </c>
      <c r="M16" s="35">
        <f>IFERROR(((F16+G16+H16+I16)/E16),"")</f>
        <v>0</v>
      </c>
      <c r="O16" s="577">
        <v>1</v>
      </c>
      <c r="P16" s="578" t="s">
        <v>797</v>
      </c>
      <c r="R16" s="579" t="s">
        <v>794</v>
      </c>
      <c r="S16" s="539">
        <v>1</v>
      </c>
      <c r="T16" s="542" t="str">
        <f>CONCATENATE(IF(S16="","",IF(S16=1,'Base de Datos'!$K$260,IF(S16=2,'Base de Datos'!$K$261))),"")</f>
        <v>Congruente con el Programa Anual Estatal 2019</v>
      </c>
      <c r="U16" s="558"/>
    </row>
    <row r="17" spans="1:21" ht="15" customHeight="1">
      <c r="A17" s="555"/>
      <c r="B17" s="557"/>
      <c r="C17" s="568"/>
      <c r="D17" s="36" t="s">
        <v>490</v>
      </c>
      <c r="E17" s="31">
        <v>296</v>
      </c>
      <c r="F17" s="291">
        <v>7</v>
      </c>
      <c r="G17" s="291"/>
      <c r="H17" s="291"/>
      <c r="I17" s="291"/>
      <c r="J17" s="34">
        <f t="shared" ref="J17:J80" si="0">IFERROR((F17/E17),"")</f>
        <v>2.364864864864865E-2</v>
      </c>
      <c r="K17" s="34">
        <f t="shared" ref="K17:K80" si="1">IFERROR(((F17+G17)/E17),"")</f>
        <v>2.364864864864865E-2</v>
      </c>
      <c r="L17" s="35">
        <f t="shared" ref="L17:L80" si="2">IFERROR(((F17+G17+H17)/E17),"")</f>
        <v>2.364864864864865E-2</v>
      </c>
      <c r="M17" s="35">
        <f t="shared" ref="M17:M80" si="3">IFERROR(((F17+G17+H17+I17)/E17),"")</f>
        <v>2.364864864864865E-2</v>
      </c>
      <c r="O17" s="577"/>
      <c r="P17" s="578"/>
      <c r="R17" s="580"/>
      <c r="S17" s="540"/>
      <c r="T17" s="543"/>
      <c r="U17" s="559"/>
    </row>
    <row r="18" spans="1:21" ht="15" customHeight="1">
      <c r="A18" s="555"/>
      <c r="B18" s="557"/>
      <c r="C18" s="568" t="s">
        <v>4</v>
      </c>
      <c r="D18" s="30" t="s">
        <v>115</v>
      </c>
      <c r="E18" s="31">
        <v>691</v>
      </c>
      <c r="F18" s="291"/>
      <c r="G18" s="291"/>
      <c r="H18" s="291"/>
      <c r="I18" s="291"/>
      <c r="J18" s="34">
        <f t="shared" si="0"/>
        <v>0</v>
      </c>
      <c r="K18" s="34">
        <f t="shared" si="1"/>
        <v>0</v>
      </c>
      <c r="L18" s="35">
        <f t="shared" si="2"/>
        <v>0</v>
      </c>
      <c r="M18" s="35">
        <f t="shared" si="3"/>
        <v>0</v>
      </c>
      <c r="O18" s="577"/>
      <c r="P18" s="578"/>
      <c r="R18" s="580"/>
      <c r="S18" s="540"/>
      <c r="T18" s="543"/>
      <c r="U18" s="559"/>
    </row>
    <row r="19" spans="1:21" ht="15" customHeight="1">
      <c r="A19" s="555"/>
      <c r="B19" s="557"/>
      <c r="C19" s="568"/>
      <c r="D19" s="36" t="s">
        <v>490</v>
      </c>
      <c r="E19" s="31">
        <v>432</v>
      </c>
      <c r="F19" s="291">
        <v>20</v>
      </c>
      <c r="G19" s="291"/>
      <c r="H19" s="291"/>
      <c r="I19" s="291"/>
      <c r="J19" s="34">
        <f t="shared" si="0"/>
        <v>4.6296296296296294E-2</v>
      </c>
      <c r="K19" s="34">
        <f t="shared" si="1"/>
        <v>4.6296296296296294E-2</v>
      </c>
      <c r="L19" s="35">
        <f t="shared" si="2"/>
        <v>4.6296296296296294E-2</v>
      </c>
      <c r="M19" s="35">
        <f t="shared" si="3"/>
        <v>4.6296296296296294E-2</v>
      </c>
      <c r="O19" s="577"/>
      <c r="P19" s="578"/>
      <c r="R19" s="580"/>
      <c r="S19" s="540"/>
      <c r="T19" s="543"/>
      <c r="U19" s="559"/>
    </row>
    <row r="20" spans="1:21" ht="15" customHeight="1">
      <c r="A20" s="555"/>
      <c r="B20" s="557"/>
      <c r="C20" s="568" t="s">
        <v>5</v>
      </c>
      <c r="D20" s="36" t="s">
        <v>115</v>
      </c>
      <c r="E20" s="31">
        <v>745</v>
      </c>
      <c r="F20" s="291"/>
      <c r="G20" s="291"/>
      <c r="H20" s="291"/>
      <c r="I20" s="291"/>
      <c r="J20" s="34">
        <f t="shared" si="0"/>
        <v>0</v>
      </c>
      <c r="K20" s="34">
        <f t="shared" si="1"/>
        <v>0</v>
      </c>
      <c r="L20" s="35">
        <f t="shared" si="2"/>
        <v>0</v>
      </c>
      <c r="M20" s="35">
        <f t="shared" si="3"/>
        <v>0</v>
      </c>
      <c r="O20" s="577"/>
      <c r="P20" s="578"/>
      <c r="Q20" s="57"/>
      <c r="R20" s="580"/>
      <c r="S20" s="540"/>
      <c r="T20" s="543"/>
      <c r="U20" s="559"/>
    </row>
    <row r="21" spans="1:21" ht="15" customHeight="1">
      <c r="A21" s="555"/>
      <c r="B21" s="557"/>
      <c r="C21" s="568"/>
      <c r="D21" s="36" t="s">
        <v>491</v>
      </c>
      <c r="E21" s="31">
        <v>466</v>
      </c>
      <c r="F21" s="291">
        <v>29</v>
      </c>
      <c r="G21" s="291"/>
      <c r="H21" s="291"/>
      <c r="I21" s="291"/>
      <c r="J21" s="34">
        <f t="shared" si="0"/>
        <v>6.2231759656652362E-2</v>
      </c>
      <c r="K21" s="34">
        <f t="shared" si="1"/>
        <v>6.2231759656652362E-2</v>
      </c>
      <c r="L21" s="35">
        <f t="shared" si="2"/>
        <v>6.2231759656652362E-2</v>
      </c>
      <c r="M21" s="35">
        <f t="shared" si="3"/>
        <v>6.2231759656652362E-2</v>
      </c>
      <c r="O21" s="577"/>
      <c r="P21" s="578"/>
      <c r="Q21" s="79"/>
      <c r="R21" s="581"/>
      <c r="S21" s="541"/>
      <c r="T21" s="544"/>
      <c r="U21" s="560"/>
    </row>
    <row r="22" spans="1:21" ht="15" customHeight="1">
      <c r="A22" s="555"/>
      <c r="B22" s="557"/>
      <c r="C22" s="568" t="s">
        <v>6</v>
      </c>
      <c r="D22" s="36" t="s">
        <v>115</v>
      </c>
      <c r="E22" s="31">
        <v>1242</v>
      </c>
      <c r="F22" s="291"/>
      <c r="G22" s="291"/>
      <c r="H22" s="291"/>
      <c r="I22" s="291"/>
      <c r="J22" s="34">
        <f t="shared" si="0"/>
        <v>0</v>
      </c>
      <c r="K22" s="34">
        <f t="shared" si="1"/>
        <v>0</v>
      </c>
      <c r="L22" s="35">
        <f t="shared" si="2"/>
        <v>0</v>
      </c>
      <c r="M22" s="35">
        <f t="shared" si="3"/>
        <v>0</v>
      </c>
      <c r="O22" s="577">
        <v>2</v>
      </c>
      <c r="P22" s="578" t="s">
        <v>808</v>
      </c>
      <c r="R22" s="579" t="s">
        <v>809</v>
      </c>
      <c r="S22" s="539">
        <v>2</v>
      </c>
      <c r="T22" s="542" t="str">
        <f>CONCATENATE(IF(S22="","",IF(S22=1,'Base de Datos'!$K$260,IF(S22=2,'Base de Datos'!$K$261))),"")</f>
        <v>No es congruente con el Programa Anual Estatal 2019</v>
      </c>
      <c r="U22" s="558"/>
    </row>
    <row r="23" spans="1:21" ht="15" customHeight="1">
      <c r="A23" s="555"/>
      <c r="B23" s="557"/>
      <c r="C23" s="568"/>
      <c r="D23" s="36" t="s">
        <v>491</v>
      </c>
      <c r="E23" s="31">
        <v>777</v>
      </c>
      <c r="F23" s="291">
        <v>44</v>
      </c>
      <c r="G23" s="291"/>
      <c r="H23" s="291"/>
      <c r="I23" s="291"/>
      <c r="J23" s="34">
        <f t="shared" si="0"/>
        <v>5.6628056628056631E-2</v>
      </c>
      <c r="K23" s="34">
        <f t="shared" si="1"/>
        <v>5.6628056628056631E-2</v>
      </c>
      <c r="L23" s="35">
        <f t="shared" si="2"/>
        <v>5.6628056628056631E-2</v>
      </c>
      <c r="M23" s="35">
        <f t="shared" si="3"/>
        <v>5.6628056628056631E-2</v>
      </c>
      <c r="O23" s="577"/>
      <c r="P23" s="578"/>
      <c r="R23" s="580"/>
      <c r="S23" s="540"/>
      <c r="T23" s="543"/>
      <c r="U23" s="559"/>
    </row>
    <row r="24" spans="1:21" ht="15" customHeight="1">
      <c r="A24" s="550">
        <v>2</v>
      </c>
      <c r="B24" s="551" t="s">
        <v>802</v>
      </c>
      <c r="C24" s="554" t="s">
        <v>3</v>
      </c>
      <c r="D24" s="37" t="s">
        <v>115</v>
      </c>
      <c r="E24" s="38">
        <v>276</v>
      </c>
      <c r="F24" s="509"/>
      <c r="G24" s="291"/>
      <c r="H24" s="291"/>
      <c r="I24" s="291"/>
      <c r="J24" s="40">
        <f t="shared" si="0"/>
        <v>0</v>
      </c>
      <c r="K24" s="40">
        <f t="shared" si="1"/>
        <v>0</v>
      </c>
      <c r="L24" s="40">
        <f t="shared" si="2"/>
        <v>0</v>
      </c>
      <c r="M24" s="40">
        <f t="shared" si="3"/>
        <v>0</v>
      </c>
      <c r="O24" s="577"/>
      <c r="P24" s="578"/>
      <c r="R24" s="580"/>
      <c r="S24" s="540"/>
      <c r="T24" s="543"/>
      <c r="U24" s="559"/>
    </row>
    <row r="25" spans="1:21" ht="15" customHeight="1">
      <c r="A25" s="550"/>
      <c r="B25" s="552"/>
      <c r="C25" s="554"/>
      <c r="D25" s="41" t="s">
        <v>490</v>
      </c>
      <c r="E25" s="38">
        <v>173</v>
      </c>
      <c r="F25" s="509">
        <v>0</v>
      </c>
      <c r="G25" s="291"/>
      <c r="H25" s="291"/>
      <c r="I25" s="291"/>
      <c r="J25" s="40">
        <f t="shared" si="0"/>
        <v>0</v>
      </c>
      <c r="K25" s="40">
        <f t="shared" si="1"/>
        <v>0</v>
      </c>
      <c r="L25" s="40">
        <f t="shared" si="2"/>
        <v>0</v>
      </c>
      <c r="M25" s="40">
        <f t="shared" si="3"/>
        <v>0</v>
      </c>
      <c r="O25" s="577"/>
      <c r="P25" s="578"/>
      <c r="R25" s="580"/>
      <c r="S25" s="540"/>
      <c r="T25" s="543"/>
      <c r="U25" s="559"/>
    </row>
    <row r="26" spans="1:21" ht="15" customHeight="1">
      <c r="A26" s="550"/>
      <c r="B26" s="552"/>
      <c r="C26" s="554" t="s">
        <v>4</v>
      </c>
      <c r="D26" s="37" t="s">
        <v>115</v>
      </c>
      <c r="E26" s="38">
        <v>404</v>
      </c>
      <c r="F26" s="509"/>
      <c r="G26" s="291"/>
      <c r="H26" s="291"/>
      <c r="I26" s="291"/>
      <c r="J26" s="40">
        <f t="shared" si="0"/>
        <v>0</v>
      </c>
      <c r="K26" s="40">
        <f t="shared" si="1"/>
        <v>0</v>
      </c>
      <c r="L26" s="40">
        <f t="shared" si="2"/>
        <v>0</v>
      </c>
      <c r="M26" s="40">
        <f t="shared" si="3"/>
        <v>0</v>
      </c>
      <c r="O26" s="577"/>
      <c r="P26" s="578"/>
      <c r="Q26" s="57"/>
      <c r="R26" s="580"/>
      <c r="S26" s="540"/>
      <c r="T26" s="543"/>
      <c r="U26" s="559"/>
    </row>
    <row r="27" spans="1:21" ht="15" customHeight="1">
      <c r="A27" s="550"/>
      <c r="B27" s="552"/>
      <c r="C27" s="554"/>
      <c r="D27" s="41" t="s">
        <v>490</v>
      </c>
      <c r="E27" s="38">
        <v>252</v>
      </c>
      <c r="F27" s="509">
        <v>5</v>
      </c>
      <c r="G27" s="291"/>
      <c r="H27" s="291"/>
      <c r="I27" s="291"/>
      <c r="J27" s="40">
        <f t="shared" si="0"/>
        <v>1.984126984126984E-2</v>
      </c>
      <c r="K27" s="40">
        <f t="shared" si="1"/>
        <v>1.984126984126984E-2</v>
      </c>
      <c r="L27" s="40">
        <f t="shared" si="2"/>
        <v>1.984126984126984E-2</v>
      </c>
      <c r="M27" s="40">
        <f t="shared" si="3"/>
        <v>1.984126984126984E-2</v>
      </c>
      <c r="O27" s="577"/>
      <c r="P27" s="578"/>
      <c r="Q27" s="79"/>
      <c r="R27" s="581"/>
      <c r="S27" s="541"/>
      <c r="T27" s="544"/>
      <c r="U27" s="560"/>
    </row>
    <row r="28" spans="1:21" ht="15" customHeight="1">
      <c r="A28" s="550"/>
      <c r="B28" s="552"/>
      <c r="C28" s="554" t="s">
        <v>5</v>
      </c>
      <c r="D28" s="41" t="s">
        <v>115</v>
      </c>
      <c r="E28" s="38">
        <v>354</v>
      </c>
      <c r="F28" s="291"/>
      <c r="G28" s="291"/>
      <c r="H28" s="291"/>
      <c r="I28" s="291"/>
      <c r="J28" s="40">
        <f t="shared" si="0"/>
        <v>0</v>
      </c>
      <c r="K28" s="40">
        <f t="shared" si="1"/>
        <v>0</v>
      </c>
      <c r="L28" s="40">
        <f t="shared" si="2"/>
        <v>0</v>
      </c>
      <c r="M28" s="40">
        <f t="shared" si="3"/>
        <v>0</v>
      </c>
    </row>
    <row r="29" spans="1:21" ht="15" customHeight="1">
      <c r="A29" s="550"/>
      <c r="B29" s="552"/>
      <c r="C29" s="554"/>
      <c r="D29" s="41" t="s">
        <v>491</v>
      </c>
      <c r="E29" s="38">
        <v>221</v>
      </c>
      <c r="F29" s="291">
        <v>8</v>
      </c>
      <c r="G29" s="291"/>
      <c r="H29" s="291"/>
      <c r="I29" s="291"/>
      <c r="J29" s="40">
        <f t="shared" si="0"/>
        <v>3.6199095022624438E-2</v>
      </c>
      <c r="K29" s="40">
        <f t="shared" si="1"/>
        <v>3.6199095022624438E-2</v>
      </c>
      <c r="L29" s="40">
        <f t="shared" si="2"/>
        <v>3.6199095022624438E-2</v>
      </c>
      <c r="M29" s="40">
        <f t="shared" si="3"/>
        <v>3.6199095022624438E-2</v>
      </c>
    </row>
    <row r="30" spans="1:21" ht="14.25" customHeight="1">
      <c r="A30" s="550"/>
      <c r="B30" s="552"/>
      <c r="C30" s="554" t="s">
        <v>6</v>
      </c>
      <c r="D30" s="41" t="s">
        <v>115</v>
      </c>
      <c r="E30" s="38">
        <v>484</v>
      </c>
      <c r="F30" s="291"/>
      <c r="G30" s="291"/>
      <c r="H30" s="291"/>
      <c r="I30" s="291"/>
      <c r="J30" s="40">
        <f t="shared" si="0"/>
        <v>0</v>
      </c>
      <c r="K30" s="40">
        <f t="shared" si="1"/>
        <v>0</v>
      </c>
      <c r="L30" s="40">
        <f t="shared" si="2"/>
        <v>0</v>
      </c>
      <c r="M30" s="40">
        <f t="shared" si="3"/>
        <v>0</v>
      </c>
      <c r="O30" s="61"/>
      <c r="P30" s="582" t="s">
        <v>4</v>
      </c>
      <c r="Q30" s="582"/>
      <c r="R30" s="582"/>
    </row>
    <row r="31" spans="1:21" ht="15" customHeight="1">
      <c r="A31" s="550"/>
      <c r="B31" s="553"/>
      <c r="C31" s="554"/>
      <c r="D31" s="41" t="s">
        <v>491</v>
      </c>
      <c r="E31" s="38">
        <v>303</v>
      </c>
      <c r="F31" s="291">
        <v>30</v>
      </c>
      <c r="G31" s="291"/>
      <c r="H31" s="291"/>
      <c r="I31" s="291"/>
      <c r="J31" s="40">
        <f t="shared" si="0"/>
        <v>9.9009900990099015E-2</v>
      </c>
      <c r="K31" s="40">
        <f t="shared" si="1"/>
        <v>9.9009900990099015E-2</v>
      </c>
      <c r="L31" s="40">
        <f t="shared" si="2"/>
        <v>9.9009900990099015E-2</v>
      </c>
      <c r="M31" s="40">
        <f t="shared" si="3"/>
        <v>9.9009900990099015E-2</v>
      </c>
      <c r="P31" s="584" t="s">
        <v>614</v>
      </c>
      <c r="Q31" s="159"/>
      <c r="R31" s="587" t="s">
        <v>471</v>
      </c>
    </row>
    <row r="32" spans="1:21" ht="15" customHeight="1">
      <c r="A32" s="569">
        <v>3</v>
      </c>
      <c r="B32" s="556" t="s">
        <v>803</v>
      </c>
      <c r="C32" s="570" t="s">
        <v>3</v>
      </c>
      <c r="D32" s="42" t="s">
        <v>115</v>
      </c>
      <c r="E32" s="508">
        <v>290</v>
      </c>
      <c r="F32" s="291"/>
      <c r="G32" s="291"/>
      <c r="H32" s="291"/>
      <c r="I32" s="291"/>
      <c r="J32" s="43">
        <f t="shared" si="0"/>
        <v>0</v>
      </c>
      <c r="K32" s="35">
        <f t="shared" si="1"/>
        <v>0</v>
      </c>
      <c r="L32" s="35">
        <f t="shared" si="2"/>
        <v>0</v>
      </c>
      <c r="M32" s="35">
        <f t="shared" si="3"/>
        <v>0</v>
      </c>
      <c r="P32" s="585"/>
      <c r="Q32" s="159"/>
      <c r="R32" s="587"/>
    </row>
    <row r="33" spans="1:21" ht="15" customHeight="1">
      <c r="A33" s="569"/>
      <c r="B33" s="557"/>
      <c r="C33" s="570"/>
      <c r="D33" s="44" t="s">
        <v>490</v>
      </c>
      <c r="E33" s="508">
        <v>181</v>
      </c>
      <c r="F33" s="291">
        <v>0</v>
      </c>
      <c r="G33" s="291"/>
      <c r="H33" s="291"/>
      <c r="I33" s="291"/>
      <c r="J33" s="43">
        <f t="shared" si="0"/>
        <v>0</v>
      </c>
      <c r="K33" s="35">
        <f t="shared" si="1"/>
        <v>0</v>
      </c>
      <c r="L33" s="35">
        <f t="shared" si="2"/>
        <v>0</v>
      </c>
      <c r="M33" s="35">
        <f t="shared" si="3"/>
        <v>0</v>
      </c>
      <c r="P33" s="585"/>
      <c r="Q33" s="159"/>
      <c r="R33" s="587"/>
    </row>
    <row r="34" spans="1:21" ht="15" customHeight="1">
      <c r="A34" s="569"/>
      <c r="B34" s="557"/>
      <c r="C34" s="570" t="s">
        <v>4</v>
      </c>
      <c r="D34" s="42" t="s">
        <v>115</v>
      </c>
      <c r="E34" s="508">
        <v>422</v>
      </c>
      <c r="F34" s="291"/>
      <c r="G34" s="291"/>
      <c r="H34" s="291"/>
      <c r="I34" s="291"/>
      <c r="J34" s="43">
        <f t="shared" si="0"/>
        <v>0</v>
      </c>
      <c r="K34" s="35">
        <f t="shared" si="1"/>
        <v>0</v>
      </c>
      <c r="L34" s="35">
        <f t="shared" si="2"/>
        <v>0</v>
      </c>
      <c r="M34" s="35">
        <f t="shared" si="3"/>
        <v>0</v>
      </c>
      <c r="P34" s="586"/>
      <c r="Q34" s="159"/>
      <c r="R34" s="587"/>
    </row>
    <row r="35" spans="1:21" ht="15" customHeight="1">
      <c r="A35" s="569"/>
      <c r="B35" s="557"/>
      <c r="C35" s="570"/>
      <c r="D35" s="44" t="s">
        <v>490</v>
      </c>
      <c r="E35" s="508">
        <v>264</v>
      </c>
      <c r="F35" s="291">
        <v>32</v>
      </c>
      <c r="G35" s="291"/>
      <c r="H35" s="291"/>
      <c r="I35" s="291"/>
      <c r="J35" s="43">
        <f t="shared" si="0"/>
        <v>0.12121212121212122</v>
      </c>
      <c r="K35" s="35">
        <f t="shared" si="1"/>
        <v>0.12121212121212122</v>
      </c>
      <c r="L35" s="35">
        <f t="shared" si="2"/>
        <v>0.12121212121212122</v>
      </c>
      <c r="M35" s="35">
        <f t="shared" si="3"/>
        <v>0.12121212121212122</v>
      </c>
      <c r="O35" s="577">
        <v>1</v>
      </c>
      <c r="P35" s="578" t="s">
        <v>796</v>
      </c>
      <c r="R35" s="579" t="s">
        <v>795</v>
      </c>
      <c r="S35" s="539">
        <v>2</v>
      </c>
      <c r="T35" s="542" t="str">
        <f>CONCATENATE(IF(S35="","",IF(S35=1,'Base de Datos'!$K$260,IF(S35=2,'Base de Datos'!$K$261))),"")</f>
        <v>No es congruente con el Programa Anual Estatal 2019</v>
      </c>
      <c r="U35" s="558"/>
    </row>
    <row r="36" spans="1:21" ht="15" customHeight="1">
      <c r="A36" s="569"/>
      <c r="B36" s="557"/>
      <c r="C36" s="570" t="s">
        <v>5</v>
      </c>
      <c r="D36" s="44" t="s">
        <v>115</v>
      </c>
      <c r="E36" s="508">
        <v>216</v>
      </c>
      <c r="F36" s="509"/>
      <c r="G36" s="291"/>
      <c r="H36" s="291"/>
      <c r="I36" s="291"/>
      <c r="J36" s="43">
        <f t="shared" si="0"/>
        <v>0</v>
      </c>
      <c r="K36" s="35">
        <f t="shared" si="1"/>
        <v>0</v>
      </c>
      <c r="L36" s="35">
        <f t="shared" si="2"/>
        <v>0</v>
      </c>
      <c r="M36" s="35">
        <f t="shared" si="3"/>
        <v>0</v>
      </c>
      <c r="O36" s="577"/>
      <c r="P36" s="578"/>
      <c r="R36" s="580"/>
      <c r="S36" s="540"/>
      <c r="T36" s="543"/>
      <c r="U36" s="559"/>
    </row>
    <row r="37" spans="1:21" ht="15" customHeight="1">
      <c r="A37" s="569"/>
      <c r="B37" s="557"/>
      <c r="C37" s="570"/>
      <c r="D37" s="44" t="s">
        <v>491</v>
      </c>
      <c r="E37" s="508">
        <v>135</v>
      </c>
      <c r="F37" s="509">
        <v>0</v>
      </c>
      <c r="G37" s="291"/>
      <c r="H37" s="291"/>
      <c r="I37" s="291"/>
      <c r="J37" s="43">
        <f t="shared" si="0"/>
        <v>0</v>
      </c>
      <c r="K37" s="35">
        <f t="shared" si="1"/>
        <v>0</v>
      </c>
      <c r="L37" s="35">
        <f t="shared" si="2"/>
        <v>0</v>
      </c>
      <c r="M37" s="35">
        <f t="shared" si="3"/>
        <v>0</v>
      </c>
      <c r="O37" s="577"/>
      <c r="P37" s="578"/>
      <c r="R37" s="580"/>
      <c r="S37" s="540"/>
      <c r="T37" s="543"/>
      <c r="U37" s="559"/>
    </row>
    <row r="38" spans="1:21" ht="15" customHeight="1">
      <c r="A38" s="569"/>
      <c r="B38" s="557"/>
      <c r="C38" s="570" t="s">
        <v>6</v>
      </c>
      <c r="D38" s="44" t="s">
        <v>115</v>
      </c>
      <c r="E38" s="508">
        <v>284</v>
      </c>
      <c r="F38" s="509"/>
      <c r="G38" s="291"/>
      <c r="H38" s="291"/>
      <c r="I38" s="291"/>
      <c r="J38" s="43">
        <f t="shared" si="0"/>
        <v>0</v>
      </c>
      <c r="K38" s="35">
        <f t="shared" si="1"/>
        <v>0</v>
      </c>
      <c r="L38" s="35">
        <f t="shared" si="2"/>
        <v>0</v>
      </c>
      <c r="M38" s="35">
        <f t="shared" si="3"/>
        <v>0</v>
      </c>
      <c r="O38" s="577"/>
      <c r="P38" s="578"/>
      <c r="R38" s="580"/>
      <c r="S38" s="540"/>
      <c r="T38" s="543"/>
      <c r="U38" s="559"/>
    </row>
    <row r="39" spans="1:21" ht="15" customHeight="1">
      <c r="A39" s="569"/>
      <c r="B39" s="557"/>
      <c r="C39" s="570"/>
      <c r="D39" s="44" t="s">
        <v>491</v>
      </c>
      <c r="E39" s="508">
        <v>177</v>
      </c>
      <c r="F39" s="509">
        <v>7</v>
      </c>
      <c r="G39" s="291"/>
      <c r="H39" s="291"/>
      <c r="I39" s="291"/>
      <c r="J39" s="43">
        <f t="shared" si="0"/>
        <v>3.954802259887006E-2</v>
      </c>
      <c r="K39" s="35">
        <f t="shared" si="1"/>
        <v>3.954802259887006E-2</v>
      </c>
      <c r="L39" s="35">
        <f t="shared" si="2"/>
        <v>3.954802259887006E-2</v>
      </c>
      <c r="M39" s="35">
        <f t="shared" si="3"/>
        <v>3.954802259887006E-2</v>
      </c>
      <c r="O39" s="577"/>
      <c r="P39" s="578"/>
      <c r="Q39" s="57"/>
      <c r="R39" s="580"/>
      <c r="S39" s="540"/>
      <c r="T39" s="543"/>
      <c r="U39" s="559"/>
    </row>
    <row r="40" spans="1:21" ht="15" customHeight="1">
      <c r="A40" s="550">
        <v>4</v>
      </c>
      <c r="B40" s="551" t="s">
        <v>804</v>
      </c>
      <c r="C40" s="554" t="s">
        <v>3</v>
      </c>
      <c r="D40" s="37" t="s">
        <v>115</v>
      </c>
      <c r="E40" s="38">
        <v>302</v>
      </c>
      <c r="F40" s="291"/>
      <c r="G40" s="291"/>
      <c r="H40" s="291"/>
      <c r="I40" s="291"/>
      <c r="J40" s="40">
        <f t="shared" si="0"/>
        <v>0</v>
      </c>
      <c r="K40" s="40">
        <f t="shared" si="1"/>
        <v>0</v>
      </c>
      <c r="L40" s="40">
        <f t="shared" si="2"/>
        <v>0</v>
      </c>
      <c r="M40" s="40">
        <f t="shared" si="3"/>
        <v>0</v>
      </c>
      <c r="O40" s="577"/>
      <c r="P40" s="578"/>
      <c r="Q40" s="79"/>
      <c r="R40" s="581"/>
      <c r="S40" s="541"/>
      <c r="T40" s="544"/>
      <c r="U40" s="560"/>
    </row>
    <row r="41" spans="1:21" ht="15" customHeight="1">
      <c r="A41" s="550"/>
      <c r="B41" s="552"/>
      <c r="C41" s="554"/>
      <c r="D41" s="41" t="s">
        <v>490</v>
      </c>
      <c r="E41" s="38">
        <v>189</v>
      </c>
      <c r="F41" s="291">
        <v>4</v>
      </c>
      <c r="G41" s="291"/>
      <c r="H41" s="291"/>
      <c r="I41" s="291"/>
      <c r="J41" s="40">
        <f t="shared" si="0"/>
        <v>2.1164021164021163E-2</v>
      </c>
      <c r="K41" s="40">
        <f t="shared" si="1"/>
        <v>2.1164021164021163E-2</v>
      </c>
      <c r="L41" s="40">
        <f t="shared" si="2"/>
        <v>2.1164021164021163E-2</v>
      </c>
      <c r="M41" s="40">
        <f t="shared" si="3"/>
        <v>2.1164021164021163E-2</v>
      </c>
      <c r="O41" s="577">
        <v>2</v>
      </c>
      <c r="P41" s="578" t="s">
        <v>810</v>
      </c>
      <c r="R41" s="579" t="s">
        <v>798</v>
      </c>
      <c r="S41" s="562">
        <v>1</v>
      </c>
      <c r="T41" s="542" t="str">
        <f>CONCATENATE(IF(S41="","",IF(S41=1,'Base de Datos'!$K$260,IF(S41=2,'Base de Datos'!$K$261))),"")</f>
        <v>Congruente con el Programa Anual Estatal 2019</v>
      </c>
      <c r="U41" s="558"/>
    </row>
    <row r="42" spans="1:21" ht="15" customHeight="1">
      <c r="A42" s="550"/>
      <c r="B42" s="552"/>
      <c r="C42" s="554" t="s">
        <v>4</v>
      </c>
      <c r="D42" s="37" t="s">
        <v>115</v>
      </c>
      <c r="E42" s="38">
        <v>440</v>
      </c>
      <c r="F42" s="291"/>
      <c r="G42" s="291"/>
      <c r="H42" s="291"/>
      <c r="I42" s="291"/>
      <c r="J42" s="40">
        <f t="shared" si="0"/>
        <v>0</v>
      </c>
      <c r="K42" s="40">
        <f t="shared" si="1"/>
        <v>0</v>
      </c>
      <c r="L42" s="40">
        <f t="shared" si="2"/>
        <v>0</v>
      </c>
      <c r="M42" s="40">
        <f t="shared" si="3"/>
        <v>0</v>
      </c>
      <c r="O42" s="577"/>
      <c r="P42" s="578"/>
      <c r="R42" s="580"/>
      <c r="S42" s="563"/>
      <c r="T42" s="543"/>
      <c r="U42" s="559"/>
    </row>
    <row r="43" spans="1:21" ht="15" customHeight="1">
      <c r="A43" s="550"/>
      <c r="B43" s="552"/>
      <c r="C43" s="554"/>
      <c r="D43" s="41" t="s">
        <v>490</v>
      </c>
      <c r="E43" s="38">
        <v>275</v>
      </c>
      <c r="F43" s="291">
        <v>22</v>
      </c>
      <c r="G43" s="291"/>
      <c r="H43" s="291"/>
      <c r="I43" s="291"/>
      <c r="J43" s="40">
        <f t="shared" si="0"/>
        <v>0.08</v>
      </c>
      <c r="K43" s="40">
        <f t="shared" si="1"/>
        <v>0.08</v>
      </c>
      <c r="L43" s="40">
        <f t="shared" si="2"/>
        <v>0.08</v>
      </c>
      <c r="M43" s="40">
        <f t="shared" si="3"/>
        <v>0.08</v>
      </c>
      <c r="O43" s="577"/>
      <c r="P43" s="578"/>
      <c r="R43" s="580"/>
      <c r="S43" s="563"/>
      <c r="T43" s="543"/>
      <c r="U43" s="559"/>
    </row>
    <row r="44" spans="1:21" ht="15" customHeight="1">
      <c r="A44" s="550"/>
      <c r="B44" s="552"/>
      <c r="C44" s="554" t="s">
        <v>5</v>
      </c>
      <c r="D44" s="41" t="s">
        <v>115</v>
      </c>
      <c r="E44" s="38">
        <v>418</v>
      </c>
      <c r="F44" s="291"/>
      <c r="G44" s="291"/>
      <c r="H44" s="291"/>
      <c r="I44" s="291"/>
      <c r="J44" s="40">
        <f t="shared" si="0"/>
        <v>0</v>
      </c>
      <c r="K44" s="40">
        <f t="shared" si="1"/>
        <v>0</v>
      </c>
      <c r="L44" s="40">
        <f t="shared" si="2"/>
        <v>0</v>
      </c>
      <c r="M44" s="40">
        <f t="shared" si="3"/>
        <v>0</v>
      </c>
      <c r="O44" s="577"/>
      <c r="P44" s="578"/>
      <c r="R44" s="580"/>
      <c r="S44" s="563"/>
      <c r="T44" s="543"/>
      <c r="U44" s="559"/>
    </row>
    <row r="45" spans="1:21" ht="15" customHeight="1">
      <c r="A45" s="550"/>
      <c r="B45" s="552"/>
      <c r="C45" s="554"/>
      <c r="D45" s="41" t="s">
        <v>491</v>
      </c>
      <c r="E45" s="38">
        <v>261</v>
      </c>
      <c r="F45" s="291">
        <v>6</v>
      </c>
      <c r="G45" s="291"/>
      <c r="H45" s="291"/>
      <c r="I45" s="291"/>
      <c r="J45" s="40">
        <f t="shared" si="0"/>
        <v>2.2988505747126436E-2</v>
      </c>
      <c r="K45" s="40">
        <f t="shared" si="1"/>
        <v>2.2988505747126436E-2</v>
      </c>
      <c r="L45" s="40">
        <f t="shared" si="2"/>
        <v>2.2988505747126436E-2</v>
      </c>
      <c r="M45" s="40">
        <f t="shared" si="3"/>
        <v>2.2988505747126436E-2</v>
      </c>
      <c r="O45" s="577"/>
      <c r="P45" s="578"/>
      <c r="Q45" s="57"/>
      <c r="R45" s="580"/>
      <c r="S45" s="563"/>
      <c r="T45" s="543"/>
      <c r="U45" s="559"/>
    </row>
    <row r="46" spans="1:21" ht="15" customHeight="1">
      <c r="A46" s="550"/>
      <c r="B46" s="552"/>
      <c r="C46" s="554" t="s">
        <v>6</v>
      </c>
      <c r="D46" s="41" t="s">
        <v>115</v>
      </c>
      <c r="E46" s="38">
        <v>508</v>
      </c>
      <c r="F46" s="291"/>
      <c r="G46" s="291"/>
      <c r="H46" s="291"/>
      <c r="I46" s="291"/>
      <c r="J46" s="40">
        <f t="shared" si="0"/>
        <v>0</v>
      </c>
      <c r="K46" s="40">
        <f t="shared" si="1"/>
        <v>0</v>
      </c>
      <c r="L46" s="40">
        <f t="shared" si="2"/>
        <v>0</v>
      </c>
      <c r="M46" s="40">
        <f t="shared" si="3"/>
        <v>0</v>
      </c>
      <c r="O46" s="577"/>
      <c r="P46" s="578"/>
      <c r="Q46" s="79"/>
      <c r="R46" s="581"/>
      <c r="S46" s="564"/>
      <c r="T46" s="544"/>
      <c r="U46" s="560"/>
    </row>
    <row r="47" spans="1:21" ht="15" customHeight="1">
      <c r="A47" s="550"/>
      <c r="B47" s="553"/>
      <c r="C47" s="554"/>
      <c r="D47" s="41" t="s">
        <v>491</v>
      </c>
      <c r="E47" s="38">
        <v>317</v>
      </c>
      <c r="F47" s="291">
        <v>17</v>
      </c>
      <c r="G47" s="291"/>
      <c r="H47" s="291"/>
      <c r="I47" s="291"/>
      <c r="J47" s="40">
        <f t="shared" si="0"/>
        <v>5.362776025236593E-2</v>
      </c>
      <c r="K47" s="40">
        <f t="shared" si="1"/>
        <v>5.362776025236593E-2</v>
      </c>
      <c r="L47" s="40">
        <f t="shared" si="2"/>
        <v>5.362776025236593E-2</v>
      </c>
      <c r="M47" s="40">
        <f t="shared" si="3"/>
        <v>5.362776025236593E-2</v>
      </c>
    </row>
    <row r="48" spans="1:21" ht="15" customHeight="1">
      <c r="A48" s="569">
        <v>5</v>
      </c>
      <c r="B48" s="571" t="s">
        <v>805</v>
      </c>
      <c r="C48" s="570" t="s">
        <v>3</v>
      </c>
      <c r="D48" s="42" t="s">
        <v>115</v>
      </c>
      <c r="E48" s="508">
        <v>152</v>
      </c>
      <c r="F48" s="509"/>
      <c r="G48" s="291"/>
      <c r="H48" s="291"/>
      <c r="I48" s="291"/>
      <c r="J48" s="43">
        <f t="shared" si="0"/>
        <v>0</v>
      </c>
      <c r="K48" s="35">
        <f t="shared" si="1"/>
        <v>0</v>
      </c>
      <c r="L48" s="35">
        <f t="shared" si="2"/>
        <v>0</v>
      </c>
      <c r="M48" s="35">
        <f t="shared" si="3"/>
        <v>0</v>
      </c>
    </row>
    <row r="49" spans="1:21" ht="15" customHeight="1">
      <c r="A49" s="569"/>
      <c r="B49" s="572"/>
      <c r="C49" s="570"/>
      <c r="D49" s="44" t="s">
        <v>490</v>
      </c>
      <c r="E49" s="508">
        <v>95</v>
      </c>
      <c r="F49" s="509">
        <v>7</v>
      </c>
      <c r="G49" s="291"/>
      <c r="H49" s="291"/>
      <c r="I49" s="291"/>
      <c r="J49" s="43">
        <f t="shared" si="0"/>
        <v>7.3684210526315783E-2</v>
      </c>
      <c r="K49" s="35">
        <f t="shared" si="1"/>
        <v>7.3684210526315783E-2</v>
      </c>
      <c r="L49" s="35">
        <f t="shared" si="2"/>
        <v>7.3684210526315783E-2</v>
      </c>
      <c r="M49" s="35">
        <f t="shared" si="3"/>
        <v>7.3684210526315783E-2</v>
      </c>
      <c r="P49" s="582" t="s">
        <v>5</v>
      </c>
      <c r="Q49" s="582"/>
      <c r="R49" s="582"/>
    </row>
    <row r="50" spans="1:21" ht="15" customHeight="1">
      <c r="A50" s="569"/>
      <c r="B50" s="572"/>
      <c r="C50" s="570" t="s">
        <v>4</v>
      </c>
      <c r="D50" s="42" t="s">
        <v>115</v>
      </c>
      <c r="E50" s="508">
        <v>222</v>
      </c>
      <c r="F50" s="509"/>
      <c r="G50" s="291"/>
      <c r="H50" s="291"/>
      <c r="I50" s="291"/>
      <c r="J50" s="43">
        <f t="shared" si="0"/>
        <v>0</v>
      </c>
      <c r="K50" s="35">
        <f t="shared" si="1"/>
        <v>0</v>
      </c>
      <c r="L50" s="35">
        <f t="shared" si="2"/>
        <v>0</v>
      </c>
      <c r="M50" s="35">
        <f t="shared" si="3"/>
        <v>0</v>
      </c>
      <c r="P50" s="584" t="s">
        <v>614</v>
      </c>
      <c r="Q50" s="159"/>
      <c r="R50" s="584" t="s">
        <v>471</v>
      </c>
    </row>
    <row r="51" spans="1:21" ht="15" customHeight="1">
      <c r="A51" s="569"/>
      <c r="B51" s="572"/>
      <c r="C51" s="570"/>
      <c r="D51" s="44" t="s">
        <v>490</v>
      </c>
      <c r="E51" s="508">
        <v>139</v>
      </c>
      <c r="F51" s="509">
        <v>4</v>
      </c>
      <c r="G51" s="291"/>
      <c r="H51" s="291"/>
      <c r="I51" s="291"/>
      <c r="J51" s="43">
        <f t="shared" si="0"/>
        <v>2.8776978417266189E-2</v>
      </c>
      <c r="K51" s="35">
        <f t="shared" si="1"/>
        <v>2.8776978417266189E-2</v>
      </c>
      <c r="L51" s="35">
        <f t="shared" si="2"/>
        <v>2.8776978417266189E-2</v>
      </c>
      <c r="M51" s="35">
        <f t="shared" si="3"/>
        <v>2.8776978417266189E-2</v>
      </c>
      <c r="P51" s="585"/>
      <c r="Q51" s="159"/>
      <c r="R51" s="585" t="s">
        <v>615</v>
      </c>
    </row>
    <row r="52" spans="1:21" ht="15" customHeight="1">
      <c r="A52" s="569"/>
      <c r="B52" s="572"/>
      <c r="C52" s="570" t="s">
        <v>5</v>
      </c>
      <c r="D52" s="44" t="s">
        <v>115</v>
      </c>
      <c r="E52" s="508">
        <v>250</v>
      </c>
      <c r="F52" s="291"/>
      <c r="G52" s="291"/>
      <c r="H52" s="291"/>
      <c r="I52" s="291"/>
      <c r="J52" s="43">
        <f t="shared" si="0"/>
        <v>0</v>
      </c>
      <c r="K52" s="35">
        <f t="shared" si="1"/>
        <v>0</v>
      </c>
      <c r="L52" s="35">
        <f t="shared" si="2"/>
        <v>0</v>
      </c>
      <c r="M52" s="35">
        <f t="shared" si="3"/>
        <v>0</v>
      </c>
      <c r="P52" s="585"/>
      <c r="Q52" s="159"/>
      <c r="R52" s="585" t="s">
        <v>615</v>
      </c>
    </row>
    <row r="53" spans="1:21" ht="15" customHeight="1">
      <c r="A53" s="569"/>
      <c r="B53" s="572"/>
      <c r="C53" s="570"/>
      <c r="D53" s="44" t="s">
        <v>491</v>
      </c>
      <c r="E53" s="508">
        <v>156</v>
      </c>
      <c r="F53" s="291">
        <v>4</v>
      </c>
      <c r="G53" s="291"/>
      <c r="H53" s="291"/>
      <c r="I53" s="291"/>
      <c r="J53" s="43">
        <f t="shared" si="0"/>
        <v>2.564102564102564E-2</v>
      </c>
      <c r="K53" s="35">
        <f t="shared" si="1"/>
        <v>2.564102564102564E-2</v>
      </c>
      <c r="L53" s="35">
        <f t="shared" si="2"/>
        <v>2.564102564102564E-2</v>
      </c>
      <c r="M53" s="35">
        <f t="shared" si="3"/>
        <v>2.564102564102564E-2</v>
      </c>
      <c r="P53" s="586"/>
      <c r="Q53" s="159"/>
      <c r="R53" s="586" t="s">
        <v>615</v>
      </c>
    </row>
    <row r="54" spans="1:21" ht="15" customHeight="1">
      <c r="A54" s="569"/>
      <c r="B54" s="572"/>
      <c r="C54" s="570" t="s">
        <v>6</v>
      </c>
      <c r="D54" s="44" t="s">
        <v>115</v>
      </c>
      <c r="E54" s="508">
        <v>292</v>
      </c>
      <c r="F54" s="291"/>
      <c r="G54" s="291"/>
      <c r="H54" s="291"/>
      <c r="I54" s="291"/>
      <c r="J54" s="43">
        <f t="shared" si="0"/>
        <v>0</v>
      </c>
      <c r="K54" s="35">
        <f t="shared" si="1"/>
        <v>0</v>
      </c>
      <c r="L54" s="35">
        <f t="shared" si="2"/>
        <v>0</v>
      </c>
      <c r="M54" s="35">
        <f t="shared" si="3"/>
        <v>0</v>
      </c>
      <c r="O54" s="577">
        <v>1</v>
      </c>
      <c r="P54" s="578" t="s">
        <v>799</v>
      </c>
      <c r="R54" s="579" t="s">
        <v>811</v>
      </c>
      <c r="S54" s="565">
        <v>1</v>
      </c>
      <c r="T54" s="542" t="str">
        <f>CONCATENATE(IF(S54="","",IF(S54=1,'Base de Datos'!$K$260,IF(S54=2,'Base de Datos'!$K$261))),"")</f>
        <v>Congruente con el Programa Anual Estatal 2019</v>
      </c>
      <c r="U54" s="558"/>
    </row>
    <row r="55" spans="1:21" ht="15" customHeight="1">
      <c r="A55" s="569"/>
      <c r="B55" s="573"/>
      <c r="C55" s="570"/>
      <c r="D55" s="44" t="s">
        <v>491</v>
      </c>
      <c r="E55" s="508">
        <v>182</v>
      </c>
      <c r="F55" s="291">
        <v>7</v>
      </c>
      <c r="G55" s="291"/>
      <c r="H55" s="291"/>
      <c r="I55" s="291"/>
      <c r="J55" s="43">
        <f t="shared" si="0"/>
        <v>3.8461538461538464E-2</v>
      </c>
      <c r="K55" s="35">
        <f t="shared" si="1"/>
        <v>3.8461538461538464E-2</v>
      </c>
      <c r="L55" s="35">
        <f t="shared" si="2"/>
        <v>3.8461538461538464E-2</v>
      </c>
      <c r="M55" s="35">
        <f t="shared" si="3"/>
        <v>3.8461538461538464E-2</v>
      </c>
      <c r="O55" s="577"/>
      <c r="P55" s="578"/>
      <c r="R55" s="580"/>
      <c r="S55" s="566"/>
      <c r="T55" s="543"/>
      <c r="U55" s="559"/>
    </row>
    <row r="56" spans="1:21" ht="15" customHeight="1">
      <c r="A56" s="550">
        <v>6</v>
      </c>
      <c r="B56" s="551" t="s">
        <v>806</v>
      </c>
      <c r="C56" s="554" t="s">
        <v>3</v>
      </c>
      <c r="D56" s="37" t="s">
        <v>115</v>
      </c>
      <c r="E56" s="38">
        <v>257</v>
      </c>
      <c r="F56" s="291"/>
      <c r="G56" s="291"/>
      <c r="H56" s="291"/>
      <c r="I56" s="291"/>
      <c r="J56" s="40">
        <f t="shared" si="0"/>
        <v>0</v>
      </c>
      <c r="K56" s="40">
        <f t="shared" si="1"/>
        <v>0</v>
      </c>
      <c r="L56" s="40">
        <f t="shared" si="2"/>
        <v>0</v>
      </c>
      <c r="M56" s="40">
        <f t="shared" si="3"/>
        <v>0</v>
      </c>
      <c r="O56" s="577"/>
      <c r="P56" s="578"/>
      <c r="R56" s="580"/>
      <c r="S56" s="566"/>
      <c r="T56" s="543"/>
      <c r="U56" s="559"/>
    </row>
    <row r="57" spans="1:21" ht="15" customHeight="1">
      <c r="A57" s="550"/>
      <c r="B57" s="552"/>
      <c r="C57" s="554"/>
      <c r="D57" s="41" t="s">
        <v>490</v>
      </c>
      <c r="E57" s="38">
        <v>161</v>
      </c>
      <c r="F57" s="291">
        <v>0</v>
      </c>
      <c r="G57" s="291"/>
      <c r="H57" s="291"/>
      <c r="I57" s="291"/>
      <c r="J57" s="40">
        <f t="shared" si="0"/>
        <v>0</v>
      </c>
      <c r="K57" s="40">
        <f t="shared" si="1"/>
        <v>0</v>
      </c>
      <c r="L57" s="40">
        <f t="shared" si="2"/>
        <v>0</v>
      </c>
      <c r="M57" s="40">
        <f t="shared" si="3"/>
        <v>0</v>
      </c>
      <c r="O57" s="577"/>
      <c r="P57" s="578"/>
      <c r="R57" s="580"/>
      <c r="S57" s="566"/>
      <c r="T57" s="543"/>
      <c r="U57" s="559"/>
    </row>
    <row r="58" spans="1:21" ht="15" customHeight="1">
      <c r="A58" s="550"/>
      <c r="B58" s="552"/>
      <c r="C58" s="554" t="s">
        <v>4</v>
      </c>
      <c r="D58" s="37" t="s">
        <v>115</v>
      </c>
      <c r="E58" s="38">
        <v>374</v>
      </c>
      <c r="F58" s="291"/>
      <c r="G58" s="291"/>
      <c r="H58" s="291"/>
      <c r="I58" s="291"/>
      <c r="J58" s="40">
        <f t="shared" si="0"/>
        <v>0</v>
      </c>
      <c r="K58" s="40">
        <f t="shared" si="1"/>
        <v>0</v>
      </c>
      <c r="L58" s="40">
        <f t="shared" si="2"/>
        <v>0</v>
      </c>
      <c r="M58" s="40">
        <f t="shared" si="3"/>
        <v>0</v>
      </c>
      <c r="O58" s="577"/>
      <c r="P58" s="578"/>
      <c r="Q58" s="57"/>
      <c r="R58" s="580"/>
      <c r="S58" s="566"/>
      <c r="T58" s="543"/>
      <c r="U58" s="559"/>
    </row>
    <row r="59" spans="1:21" ht="15" customHeight="1">
      <c r="A59" s="550"/>
      <c r="B59" s="552"/>
      <c r="C59" s="554"/>
      <c r="D59" s="41" t="s">
        <v>490</v>
      </c>
      <c r="E59" s="38">
        <v>234</v>
      </c>
      <c r="F59" s="291">
        <v>3</v>
      </c>
      <c r="G59" s="291"/>
      <c r="H59" s="291"/>
      <c r="I59" s="291"/>
      <c r="J59" s="40">
        <f t="shared" si="0"/>
        <v>1.282051282051282E-2</v>
      </c>
      <c r="K59" s="40">
        <f t="shared" si="1"/>
        <v>1.282051282051282E-2</v>
      </c>
      <c r="L59" s="40">
        <f t="shared" si="2"/>
        <v>1.282051282051282E-2</v>
      </c>
      <c r="M59" s="40">
        <f t="shared" si="3"/>
        <v>1.282051282051282E-2</v>
      </c>
      <c r="O59" s="577"/>
      <c r="P59" s="578"/>
      <c r="Q59" s="79"/>
      <c r="R59" s="581"/>
      <c r="S59" s="567"/>
      <c r="T59" s="544"/>
      <c r="U59" s="560"/>
    </row>
    <row r="60" spans="1:21" ht="15" customHeight="1">
      <c r="A60" s="550"/>
      <c r="B60" s="552"/>
      <c r="C60" s="554" t="s">
        <v>5</v>
      </c>
      <c r="D60" s="41" t="s">
        <v>115</v>
      </c>
      <c r="E60" s="38">
        <v>475</v>
      </c>
      <c r="F60" s="509"/>
      <c r="G60" s="291"/>
      <c r="H60" s="291"/>
      <c r="I60" s="291"/>
      <c r="J60" s="40">
        <f t="shared" si="0"/>
        <v>0</v>
      </c>
      <c r="K60" s="40">
        <f t="shared" si="1"/>
        <v>0</v>
      </c>
      <c r="L60" s="40">
        <f t="shared" si="2"/>
        <v>0</v>
      </c>
      <c r="M60" s="40">
        <f t="shared" si="3"/>
        <v>0</v>
      </c>
      <c r="O60" s="577">
        <v>2</v>
      </c>
      <c r="P60" s="578" t="s">
        <v>812</v>
      </c>
      <c r="R60" s="579" t="s">
        <v>813</v>
      </c>
      <c r="S60" s="539">
        <v>2</v>
      </c>
      <c r="T60" s="542" t="str">
        <f>CONCATENATE(IF(S60="","",IF(S60=1,'Base de Datos'!$K$260,IF(S60=2,'Base de Datos'!$K$261))),"")</f>
        <v>No es congruente con el Programa Anual Estatal 2019</v>
      </c>
      <c r="U60" s="558"/>
    </row>
    <row r="61" spans="1:21" ht="15" customHeight="1">
      <c r="A61" s="550"/>
      <c r="B61" s="552"/>
      <c r="C61" s="554"/>
      <c r="D61" s="41" t="s">
        <v>491</v>
      </c>
      <c r="E61" s="38">
        <v>296</v>
      </c>
      <c r="F61" s="509">
        <v>5</v>
      </c>
      <c r="G61" s="291"/>
      <c r="H61" s="291"/>
      <c r="I61" s="291"/>
      <c r="J61" s="40">
        <f t="shared" si="0"/>
        <v>1.6891891891891893E-2</v>
      </c>
      <c r="K61" s="40">
        <f t="shared" si="1"/>
        <v>1.6891891891891893E-2</v>
      </c>
      <c r="L61" s="40">
        <f t="shared" si="2"/>
        <v>1.6891891891891893E-2</v>
      </c>
      <c r="M61" s="40">
        <f t="shared" si="3"/>
        <v>1.6891891891891893E-2</v>
      </c>
      <c r="O61" s="577"/>
      <c r="P61" s="578"/>
      <c r="R61" s="580"/>
      <c r="S61" s="540"/>
      <c r="T61" s="543"/>
      <c r="U61" s="559"/>
    </row>
    <row r="62" spans="1:21" ht="15" customHeight="1">
      <c r="A62" s="550"/>
      <c r="B62" s="552"/>
      <c r="C62" s="554" t="s">
        <v>6</v>
      </c>
      <c r="D62" s="41" t="s">
        <v>115</v>
      </c>
      <c r="E62" s="38">
        <v>562</v>
      </c>
      <c r="F62" s="509"/>
      <c r="G62" s="291"/>
      <c r="H62" s="291"/>
      <c r="I62" s="291"/>
      <c r="J62" s="40">
        <f t="shared" si="0"/>
        <v>0</v>
      </c>
      <c r="K62" s="40">
        <f t="shared" si="1"/>
        <v>0</v>
      </c>
      <c r="L62" s="40">
        <f t="shared" si="2"/>
        <v>0</v>
      </c>
      <c r="M62" s="40">
        <f t="shared" si="3"/>
        <v>0</v>
      </c>
      <c r="O62" s="577"/>
      <c r="P62" s="578"/>
      <c r="R62" s="580"/>
      <c r="S62" s="540"/>
      <c r="T62" s="543"/>
      <c r="U62" s="559"/>
    </row>
    <row r="63" spans="1:21" ht="15" customHeight="1">
      <c r="A63" s="550"/>
      <c r="B63" s="553"/>
      <c r="C63" s="554"/>
      <c r="D63" s="41" t="s">
        <v>491</v>
      </c>
      <c r="E63" s="38">
        <v>351</v>
      </c>
      <c r="F63" s="509">
        <v>7</v>
      </c>
      <c r="G63" s="291"/>
      <c r="H63" s="291"/>
      <c r="I63" s="291"/>
      <c r="J63" s="40">
        <f t="shared" si="0"/>
        <v>1.9943019943019943E-2</v>
      </c>
      <c r="K63" s="40">
        <f t="shared" si="1"/>
        <v>1.9943019943019943E-2</v>
      </c>
      <c r="L63" s="40">
        <f t="shared" si="2"/>
        <v>1.9943019943019943E-2</v>
      </c>
      <c r="M63" s="40">
        <f t="shared" si="3"/>
        <v>1.9943019943019943E-2</v>
      </c>
      <c r="O63" s="577"/>
      <c r="P63" s="578"/>
      <c r="R63" s="580"/>
      <c r="S63" s="540"/>
      <c r="T63" s="543"/>
      <c r="U63" s="559"/>
    </row>
    <row r="64" spans="1:21" ht="15" customHeight="1">
      <c r="A64" s="569">
        <v>7</v>
      </c>
      <c r="B64" s="574" t="s">
        <v>807</v>
      </c>
      <c r="C64" s="570" t="s">
        <v>3</v>
      </c>
      <c r="D64" s="42" t="s">
        <v>115</v>
      </c>
      <c r="E64" s="508">
        <v>462</v>
      </c>
      <c r="F64" s="291"/>
      <c r="G64" s="291"/>
      <c r="H64" s="291"/>
      <c r="I64" s="291"/>
      <c r="J64" s="43">
        <f t="shared" si="0"/>
        <v>0</v>
      </c>
      <c r="K64" s="35">
        <f t="shared" si="1"/>
        <v>0</v>
      </c>
      <c r="L64" s="35">
        <f t="shared" si="2"/>
        <v>0</v>
      </c>
      <c r="M64" s="35">
        <f t="shared" si="3"/>
        <v>0</v>
      </c>
      <c r="O64" s="577"/>
      <c r="P64" s="578"/>
      <c r="Q64" s="57"/>
      <c r="R64" s="580"/>
      <c r="S64" s="540"/>
      <c r="T64" s="543"/>
      <c r="U64" s="559"/>
    </row>
    <row r="65" spans="1:21" ht="15" customHeight="1">
      <c r="A65" s="569"/>
      <c r="B65" s="574"/>
      <c r="C65" s="570"/>
      <c r="D65" s="44" t="s">
        <v>490</v>
      </c>
      <c r="E65" s="508">
        <v>290</v>
      </c>
      <c r="F65" s="291">
        <v>0</v>
      </c>
      <c r="G65" s="291"/>
      <c r="H65" s="291"/>
      <c r="I65" s="291"/>
      <c r="J65" s="43">
        <f t="shared" si="0"/>
        <v>0</v>
      </c>
      <c r="K65" s="35">
        <f t="shared" si="1"/>
        <v>0</v>
      </c>
      <c r="L65" s="35">
        <f t="shared" si="2"/>
        <v>0</v>
      </c>
      <c r="M65" s="35">
        <f t="shared" si="3"/>
        <v>0</v>
      </c>
      <c r="O65" s="577"/>
      <c r="P65" s="578"/>
      <c r="Q65" s="79"/>
      <c r="R65" s="581"/>
      <c r="S65" s="541"/>
      <c r="T65" s="544"/>
      <c r="U65" s="560"/>
    </row>
    <row r="66" spans="1:21" ht="15" customHeight="1">
      <c r="A66" s="569"/>
      <c r="B66" s="574"/>
      <c r="C66" s="570" t="s">
        <v>4</v>
      </c>
      <c r="D66" s="42" t="s">
        <v>115</v>
      </c>
      <c r="E66" s="508">
        <v>673</v>
      </c>
      <c r="F66" s="291"/>
      <c r="G66" s="291"/>
      <c r="H66" s="291"/>
      <c r="I66" s="291"/>
      <c r="J66" s="43">
        <f t="shared" si="0"/>
        <v>0</v>
      </c>
      <c r="K66" s="35">
        <f t="shared" si="1"/>
        <v>0</v>
      </c>
      <c r="L66" s="35">
        <f t="shared" si="2"/>
        <v>0</v>
      </c>
      <c r="M66" s="35">
        <f t="shared" si="3"/>
        <v>0</v>
      </c>
    </row>
    <row r="67" spans="1:21" ht="15" customHeight="1">
      <c r="A67" s="569"/>
      <c r="B67" s="574"/>
      <c r="C67" s="570"/>
      <c r="D67" s="44" t="s">
        <v>490</v>
      </c>
      <c r="E67" s="508">
        <v>420</v>
      </c>
      <c r="F67" s="291">
        <v>0</v>
      </c>
      <c r="G67" s="291"/>
      <c r="H67" s="291"/>
      <c r="I67" s="291"/>
      <c r="J67" s="43">
        <f t="shared" si="0"/>
        <v>0</v>
      </c>
      <c r="K67" s="35">
        <f t="shared" si="1"/>
        <v>0</v>
      </c>
      <c r="L67" s="35">
        <f t="shared" si="2"/>
        <v>0</v>
      </c>
      <c r="M67" s="35">
        <f t="shared" si="3"/>
        <v>0</v>
      </c>
    </row>
    <row r="68" spans="1:21" ht="15" customHeight="1">
      <c r="A68" s="569"/>
      <c r="B68" s="574"/>
      <c r="C68" s="570" t="s">
        <v>5</v>
      </c>
      <c r="D68" s="44" t="s">
        <v>115</v>
      </c>
      <c r="E68" s="508">
        <v>712</v>
      </c>
      <c r="F68" s="291"/>
      <c r="G68" s="291"/>
      <c r="H68" s="291"/>
      <c r="I68" s="291"/>
      <c r="J68" s="43">
        <f t="shared" si="0"/>
        <v>0</v>
      </c>
      <c r="K68" s="35">
        <f t="shared" si="1"/>
        <v>0</v>
      </c>
      <c r="L68" s="35">
        <f t="shared" si="2"/>
        <v>0</v>
      </c>
      <c r="M68" s="35">
        <f t="shared" si="3"/>
        <v>0</v>
      </c>
      <c r="P68" s="582" t="s">
        <v>6</v>
      </c>
      <c r="Q68" s="582"/>
      <c r="R68" s="582"/>
    </row>
    <row r="69" spans="1:21" ht="15" customHeight="1">
      <c r="A69" s="569"/>
      <c r="B69" s="574"/>
      <c r="C69" s="570"/>
      <c r="D69" s="44" t="s">
        <v>491</v>
      </c>
      <c r="E69" s="508">
        <v>446</v>
      </c>
      <c r="F69" s="291">
        <v>4</v>
      </c>
      <c r="G69" s="291"/>
      <c r="H69" s="291"/>
      <c r="I69" s="291"/>
      <c r="J69" s="43">
        <f t="shared" si="0"/>
        <v>8.9686098654708519E-3</v>
      </c>
      <c r="K69" s="35">
        <f t="shared" si="1"/>
        <v>8.9686098654708519E-3</v>
      </c>
      <c r="L69" s="35">
        <f t="shared" si="2"/>
        <v>8.9686098654708519E-3</v>
      </c>
      <c r="M69" s="35">
        <f t="shared" si="3"/>
        <v>8.9686098654708519E-3</v>
      </c>
      <c r="P69" s="584" t="s">
        <v>614</v>
      </c>
      <c r="Q69" s="159"/>
      <c r="R69" s="584" t="s">
        <v>471</v>
      </c>
    </row>
    <row r="70" spans="1:21" ht="15" customHeight="1">
      <c r="A70" s="569"/>
      <c r="B70" s="574"/>
      <c r="C70" s="570" t="s">
        <v>6</v>
      </c>
      <c r="D70" s="44" t="s">
        <v>115</v>
      </c>
      <c r="E70" s="508">
        <v>1156</v>
      </c>
      <c r="F70" s="291"/>
      <c r="G70" s="291"/>
      <c r="H70" s="291"/>
      <c r="I70" s="291"/>
      <c r="J70" s="43">
        <f t="shared" si="0"/>
        <v>0</v>
      </c>
      <c r="K70" s="35">
        <f t="shared" si="1"/>
        <v>0</v>
      </c>
      <c r="L70" s="35">
        <f t="shared" si="2"/>
        <v>0</v>
      </c>
      <c r="M70" s="35">
        <f t="shared" si="3"/>
        <v>0</v>
      </c>
      <c r="P70" s="585"/>
      <c r="Q70" s="159"/>
      <c r="R70" s="585"/>
    </row>
    <row r="71" spans="1:21" ht="15" customHeight="1">
      <c r="A71" s="569"/>
      <c r="B71" s="574"/>
      <c r="C71" s="570"/>
      <c r="D71" s="44" t="s">
        <v>491</v>
      </c>
      <c r="E71" s="508">
        <v>723</v>
      </c>
      <c r="F71" s="291">
        <v>16</v>
      </c>
      <c r="G71" s="291"/>
      <c r="H71" s="291"/>
      <c r="I71" s="291"/>
      <c r="J71" s="43">
        <f t="shared" si="0"/>
        <v>2.2130013831258646E-2</v>
      </c>
      <c r="K71" s="35">
        <f t="shared" si="1"/>
        <v>2.2130013831258646E-2</v>
      </c>
      <c r="L71" s="35">
        <f t="shared" si="2"/>
        <v>2.2130013831258646E-2</v>
      </c>
      <c r="M71" s="35">
        <f t="shared" si="3"/>
        <v>2.2130013831258646E-2</v>
      </c>
      <c r="P71" s="585"/>
      <c r="Q71" s="159"/>
      <c r="R71" s="585"/>
    </row>
    <row r="72" spans="1:21" ht="15" customHeight="1">
      <c r="A72" s="550">
        <v>8</v>
      </c>
      <c r="B72" s="551" t="s">
        <v>910</v>
      </c>
      <c r="C72" s="554" t="s">
        <v>3</v>
      </c>
      <c r="D72" s="37" t="s">
        <v>115</v>
      </c>
      <c r="E72" s="38">
        <v>226</v>
      </c>
      <c r="F72" s="509"/>
      <c r="G72" s="291"/>
      <c r="H72" s="291"/>
      <c r="I72" s="291"/>
      <c r="J72" s="40">
        <f t="shared" si="0"/>
        <v>0</v>
      </c>
      <c r="K72" s="40">
        <f t="shared" si="1"/>
        <v>0</v>
      </c>
      <c r="L72" s="40">
        <f t="shared" si="2"/>
        <v>0</v>
      </c>
      <c r="M72" s="40">
        <f t="shared" si="3"/>
        <v>0</v>
      </c>
      <c r="P72" s="586"/>
      <c r="Q72" s="159"/>
      <c r="R72" s="586"/>
    </row>
    <row r="73" spans="1:21" ht="15" customHeight="1">
      <c r="A73" s="550"/>
      <c r="B73" s="552"/>
      <c r="C73" s="554"/>
      <c r="D73" s="41" t="s">
        <v>490</v>
      </c>
      <c r="E73" s="38">
        <v>141</v>
      </c>
      <c r="F73" s="509">
        <v>0</v>
      </c>
      <c r="G73" s="291"/>
      <c r="H73" s="291"/>
      <c r="I73" s="291"/>
      <c r="J73" s="40">
        <f t="shared" si="0"/>
        <v>0</v>
      </c>
      <c r="K73" s="40">
        <f t="shared" si="1"/>
        <v>0</v>
      </c>
      <c r="L73" s="40">
        <f t="shared" si="2"/>
        <v>0</v>
      </c>
      <c r="M73" s="40">
        <f t="shared" si="3"/>
        <v>0</v>
      </c>
      <c r="O73" s="577">
        <v>1</v>
      </c>
      <c r="P73" s="578" t="s">
        <v>800</v>
      </c>
      <c r="R73" s="579" t="s">
        <v>801</v>
      </c>
      <c r="S73" s="539">
        <v>1</v>
      </c>
      <c r="T73" s="542" t="str">
        <f>CONCATENATE(IF(S73="","",IF(S73=1,'Base de Datos'!$K$260,IF(S73=2,'Base de Datos'!$K$261))),"")</f>
        <v>Congruente con el Programa Anual Estatal 2019</v>
      </c>
      <c r="U73" s="275"/>
    </row>
    <row r="74" spans="1:21" ht="15" customHeight="1">
      <c r="A74" s="550"/>
      <c r="B74" s="552"/>
      <c r="C74" s="554" t="s">
        <v>4</v>
      </c>
      <c r="D74" s="37" t="s">
        <v>115</v>
      </c>
      <c r="E74" s="38">
        <v>328</v>
      </c>
      <c r="F74" s="509"/>
      <c r="G74" s="291"/>
      <c r="H74" s="291"/>
      <c r="I74" s="291"/>
      <c r="J74" s="40">
        <f t="shared" si="0"/>
        <v>0</v>
      </c>
      <c r="K74" s="40">
        <f t="shared" si="1"/>
        <v>0</v>
      </c>
      <c r="L74" s="40">
        <f t="shared" si="2"/>
        <v>0</v>
      </c>
      <c r="M74" s="40">
        <f t="shared" si="3"/>
        <v>0</v>
      </c>
      <c r="O74" s="577"/>
      <c r="P74" s="578"/>
      <c r="R74" s="580"/>
      <c r="S74" s="540"/>
      <c r="T74" s="543"/>
      <c r="U74" s="276"/>
    </row>
    <row r="75" spans="1:21" ht="15" customHeight="1">
      <c r="A75" s="550"/>
      <c r="B75" s="552"/>
      <c r="C75" s="554"/>
      <c r="D75" s="41" t="s">
        <v>490</v>
      </c>
      <c r="E75" s="38">
        <v>205</v>
      </c>
      <c r="F75" s="509">
        <v>18</v>
      </c>
      <c r="G75" s="291"/>
      <c r="H75" s="291"/>
      <c r="I75" s="291"/>
      <c r="J75" s="40">
        <f t="shared" si="0"/>
        <v>8.7804878048780483E-2</v>
      </c>
      <c r="K75" s="40">
        <f t="shared" si="1"/>
        <v>8.7804878048780483E-2</v>
      </c>
      <c r="L75" s="40">
        <f t="shared" si="2"/>
        <v>8.7804878048780483E-2</v>
      </c>
      <c r="M75" s="40">
        <f t="shared" si="3"/>
        <v>8.7804878048780483E-2</v>
      </c>
      <c r="O75" s="577"/>
      <c r="P75" s="578"/>
      <c r="R75" s="580"/>
      <c r="S75" s="540"/>
      <c r="T75" s="543"/>
      <c r="U75" s="276"/>
    </row>
    <row r="76" spans="1:21" ht="15" customHeight="1">
      <c r="A76" s="550"/>
      <c r="B76" s="552"/>
      <c r="C76" s="554" t="s">
        <v>5</v>
      </c>
      <c r="D76" s="41" t="s">
        <v>115</v>
      </c>
      <c r="E76" s="38">
        <v>354</v>
      </c>
      <c r="F76" s="291"/>
      <c r="G76" s="291"/>
      <c r="H76" s="291"/>
      <c r="I76" s="291"/>
      <c r="J76" s="40">
        <f t="shared" si="0"/>
        <v>0</v>
      </c>
      <c r="K76" s="40">
        <f t="shared" si="1"/>
        <v>0</v>
      </c>
      <c r="L76" s="40">
        <f t="shared" si="2"/>
        <v>0</v>
      </c>
      <c r="M76" s="40">
        <f t="shared" si="3"/>
        <v>0</v>
      </c>
      <c r="O76" s="577"/>
      <c r="P76" s="578"/>
      <c r="R76" s="580"/>
      <c r="S76" s="540"/>
      <c r="T76" s="543"/>
      <c r="U76" s="276"/>
    </row>
    <row r="77" spans="1:21" ht="15" customHeight="1">
      <c r="A77" s="550"/>
      <c r="B77" s="552"/>
      <c r="C77" s="554"/>
      <c r="D77" s="41" t="s">
        <v>491</v>
      </c>
      <c r="E77" s="38">
        <v>221</v>
      </c>
      <c r="F77" s="291">
        <v>30</v>
      </c>
      <c r="G77" s="291"/>
      <c r="H77" s="291"/>
      <c r="I77" s="291"/>
      <c r="J77" s="40">
        <f t="shared" si="0"/>
        <v>0.13574660633484162</v>
      </c>
      <c r="K77" s="40">
        <f t="shared" si="1"/>
        <v>0.13574660633484162</v>
      </c>
      <c r="L77" s="40">
        <f t="shared" si="2"/>
        <v>0.13574660633484162</v>
      </c>
      <c r="M77" s="40">
        <f t="shared" si="3"/>
        <v>0.13574660633484162</v>
      </c>
      <c r="O77" s="577"/>
      <c r="P77" s="578"/>
      <c r="Q77" s="57"/>
      <c r="R77" s="580"/>
      <c r="S77" s="540"/>
      <c r="T77" s="543"/>
      <c r="U77" s="276"/>
    </row>
    <row r="78" spans="1:21" ht="15" customHeight="1">
      <c r="A78" s="550"/>
      <c r="B78" s="552"/>
      <c r="C78" s="554" t="s">
        <v>6</v>
      </c>
      <c r="D78" s="41" t="s">
        <v>115</v>
      </c>
      <c r="E78" s="38">
        <v>496</v>
      </c>
      <c r="F78" s="291"/>
      <c r="G78" s="291"/>
      <c r="H78" s="291"/>
      <c r="I78" s="291"/>
      <c r="J78" s="40">
        <f t="shared" si="0"/>
        <v>0</v>
      </c>
      <c r="K78" s="40">
        <f t="shared" si="1"/>
        <v>0</v>
      </c>
      <c r="L78" s="40">
        <f t="shared" si="2"/>
        <v>0</v>
      </c>
      <c r="M78" s="40">
        <f t="shared" si="3"/>
        <v>0</v>
      </c>
      <c r="O78" s="577"/>
      <c r="P78" s="578"/>
      <c r="Q78" s="79"/>
      <c r="R78" s="581"/>
      <c r="S78" s="541"/>
      <c r="T78" s="544"/>
      <c r="U78" s="277"/>
    </row>
    <row r="79" spans="1:21" ht="15" customHeight="1">
      <c r="A79" s="550"/>
      <c r="B79" s="553"/>
      <c r="C79" s="554"/>
      <c r="D79" s="41" t="s">
        <v>491</v>
      </c>
      <c r="E79" s="38">
        <v>310</v>
      </c>
      <c r="F79" s="291">
        <v>49</v>
      </c>
      <c r="G79" s="291"/>
      <c r="H79" s="291"/>
      <c r="I79" s="291"/>
      <c r="J79" s="40">
        <f t="shared" si="0"/>
        <v>0.15806451612903225</v>
      </c>
      <c r="K79" s="40">
        <f t="shared" si="1"/>
        <v>0.15806451612903225</v>
      </c>
      <c r="L79" s="40">
        <f t="shared" si="2"/>
        <v>0.15806451612903225</v>
      </c>
      <c r="M79" s="40">
        <f t="shared" si="3"/>
        <v>0.15806451612903225</v>
      </c>
      <c r="O79" s="577">
        <v>2</v>
      </c>
      <c r="P79" s="578" t="s">
        <v>812</v>
      </c>
      <c r="R79" s="579" t="s">
        <v>814</v>
      </c>
      <c r="S79" s="539">
        <v>1</v>
      </c>
      <c r="T79" s="542" t="str">
        <f>CONCATENATE(IF(S79="","",IF(S79=1,'Base de Datos'!$K$260,IF(S79=2,'Base de Datos'!$K$261))),"")</f>
        <v>Congruente con el Programa Anual Estatal 2019</v>
      </c>
      <c r="U79" s="275"/>
    </row>
    <row r="80" spans="1:21" ht="15" customHeight="1">
      <c r="A80" s="569">
        <v>9</v>
      </c>
      <c r="B80" s="574" t="s">
        <v>911</v>
      </c>
      <c r="C80" s="570" t="s">
        <v>3</v>
      </c>
      <c r="D80" s="42" t="s">
        <v>115</v>
      </c>
      <c r="E80" s="508">
        <v>264</v>
      </c>
      <c r="F80" s="291"/>
      <c r="G80" s="291"/>
      <c r="H80" s="291"/>
      <c r="I80" s="291"/>
      <c r="J80" s="43">
        <f t="shared" si="0"/>
        <v>0</v>
      </c>
      <c r="K80" s="35">
        <f t="shared" si="1"/>
        <v>0</v>
      </c>
      <c r="L80" s="35">
        <f t="shared" si="2"/>
        <v>0</v>
      </c>
      <c r="M80" s="35">
        <f t="shared" si="3"/>
        <v>0</v>
      </c>
      <c r="O80" s="577"/>
      <c r="P80" s="578"/>
      <c r="R80" s="580"/>
      <c r="S80" s="540"/>
      <c r="T80" s="543"/>
      <c r="U80" s="276"/>
    </row>
    <row r="81" spans="1:21" ht="15" customHeight="1">
      <c r="A81" s="569"/>
      <c r="B81" s="574"/>
      <c r="C81" s="570"/>
      <c r="D81" s="44" t="s">
        <v>490</v>
      </c>
      <c r="E81" s="508">
        <v>165</v>
      </c>
      <c r="F81" s="291">
        <v>1</v>
      </c>
      <c r="G81" s="291"/>
      <c r="H81" s="291"/>
      <c r="I81" s="291"/>
      <c r="J81" s="43">
        <f t="shared" ref="J81:J144" si="4">IFERROR((F81/E81),"")</f>
        <v>6.0606060606060606E-3</v>
      </c>
      <c r="K81" s="35">
        <f t="shared" ref="K81:K144" si="5">IFERROR(((F81+G81)/E81),"")</f>
        <v>6.0606060606060606E-3</v>
      </c>
      <c r="L81" s="35">
        <f t="shared" ref="L81:L144" si="6">IFERROR(((F81+G81+H81)/E81),"")</f>
        <v>6.0606060606060606E-3</v>
      </c>
      <c r="M81" s="35">
        <f t="shared" ref="M81:M144" si="7">IFERROR(((F81+G81+H81+I81)/E81),"")</f>
        <v>6.0606060606060606E-3</v>
      </c>
      <c r="O81" s="577"/>
      <c r="P81" s="578"/>
      <c r="R81" s="580"/>
      <c r="S81" s="540"/>
      <c r="T81" s="543"/>
      <c r="U81" s="276"/>
    </row>
    <row r="82" spans="1:21" ht="15" customHeight="1">
      <c r="A82" s="569"/>
      <c r="B82" s="574"/>
      <c r="C82" s="570" t="s">
        <v>4</v>
      </c>
      <c r="D82" s="42" t="s">
        <v>115</v>
      </c>
      <c r="E82" s="508">
        <v>384</v>
      </c>
      <c r="F82" s="291"/>
      <c r="G82" s="291"/>
      <c r="H82" s="291"/>
      <c r="I82" s="291"/>
      <c r="J82" s="43">
        <f t="shared" si="4"/>
        <v>0</v>
      </c>
      <c r="K82" s="35">
        <f t="shared" si="5"/>
        <v>0</v>
      </c>
      <c r="L82" s="35">
        <f t="shared" si="6"/>
        <v>0</v>
      </c>
      <c r="M82" s="35">
        <f t="shared" si="7"/>
        <v>0</v>
      </c>
      <c r="O82" s="577"/>
      <c r="P82" s="578"/>
      <c r="R82" s="580"/>
      <c r="S82" s="540"/>
      <c r="T82" s="543"/>
      <c r="U82" s="276"/>
    </row>
    <row r="83" spans="1:21" ht="15" customHeight="1">
      <c r="A83" s="569"/>
      <c r="B83" s="574"/>
      <c r="C83" s="570"/>
      <c r="D83" s="44" t="s">
        <v>490</v>
      </c>
      <c r="E83" s="508">
        <v>240</v>
      </c>
      <c r="F83" s="291">
        <v>24</v>
      </c>
      <c r="G83" s="291"/>
      <c r="H83" s="291"/>
      <c r="I83" s="291"/>
      <c r="J83" s="43">
        <f t="shared" si="4"/>
        <v>0.1</v>
      </c>
      <c r="K83" s="35">
        <f t="shared" si="5"/>
        <v>0.1</v>
      </c>
      <c r="L83" s="35">
        <f t="shared" si="6"/>
        <v>0.1</v>
      </c>
      <c r="M83" s="35">
        <f t="shared" si="7"/>
        <v>0.1</v>
      </c>
      <c r="O83" s="577"/>
      <c r="P83" s="578"/>
      <c r="Q83" s="57"/>
      <c r="R83" s="580"/>
      <c r="S83" s="540"/>
      <c r="T83" s="543"/>
      <c r="U83" s="276"/>
    </row>
    <row r="84" spans="1:21" ht="15" customHeight="1">
      <c r="A84" s="569"/>
      <c r="B84" s="574"/>
      <c r="C84" s="570" t="s">
        <v>5</v>
      </c>
      <c r="D84" s="44" t="s">
        <v>115</v>
      </c>
      <c r="E84" s="508">
        <v>484</v>
      </c>
      <c r="F84" s="509"/>
      <c r="G84" s="291"/>
      <c r="H84" s="291"/>
      <c r="I84" s="291"/>
      <c r="J84" s="43">
        <f t="shared" si="4"/>
        <v>0</v>
      </c>
      <c r="K84" s="35">
        <f t="shared" si="5"/>
        <v>0</v>
      </c>
      <c r="L84" s="35">
        <f t="shared" si="6"/>
        <v>0</v>
      </c>
      <c r="M84" s="35">
        <f t="shared" si="7"/>
        <v>0</v>
      </c>
      <c r="O84" s="577"/>
      <c r="P84" s="578"/>
      <c r="Q84" s="79"/>
      <c r="R84" s="581"/>
      <c r="S84" s="541"/>
      <c r="T84" s="544"/>
      <c r="U84" s="277"/>
    </row>
    <row r="85" spans="1:21" ht="15" customHeight="1">
      <c r="A85" s="569"/>
      <c r="B85" s="574"/>
      <c r="C85" s="570"/>
      <c r="D85" s="44" t="s">
        <v>491</v>
      </c>
      <c r="E85" s="508">
        <v>302</v>
      </c>
      <c r="F85" s="509">
        <v>13</v>
      </c>
      <c r="G85" s="291"/>
      <c r="H85" s="291"/>
      <c r="I85" s="291"/>
      <c r="J85" s="43">
        <f t="shared" si="4"/>
        <v>4.3046357615894038E-2</v>
      </c>
      <c r="K85" s="35">
        <f t="shared" si="5"/>
        <v>4.3046357615894038E-2</v>
      </c>
      <c r="L85" s="35">
        <f t="shared" si="6"/>
        <v>4.3046357615894038E-2</v>
      </c>
      <c r="M85" s="35">
        <f t="shared" si="7"/>
        <v>4.3046357615894038E-2</v>
      </c>
    </row>
    <row r="86" spans="1:21" ht="15" customHeight="1">
      <c r="A86" s="569"/>
      <c r="B86" s="574"/>
      <c r="C86" s="570" t="s">
        <v>6</v>
      </c>
      <c r="D86" s="44" t="s">
        <v>115</v>
      </c>
      <c r="E86" s="508">
        <v>698</v>
      </c>
      <c r="F86" s="509"/>
      <c r="G86" s="291"/>
      <c r="H86" s="291"/>
      <c r="I86" s="291"/>
      <c r="J86" s="43">
        <f t="shared" si="4"/>
        <v>0</v>
      </c>
      <c r="K86" s="35">
        <f t="shared" si="5"/>
        <v>0</v>
      </c>
      <c r="L86" s="35">
        <f t="shared" si="6"/>
        <v>0</v>
      </c>
      <c r="M86" s="35">
        <f t="shared" si="7"/>
        <v>0</v>
      </c>
    </row>
    <row r="87" spans="1:21" ht="15" customHeight="1">
      <c r="A87" s="569"/>
      <c r="B87" s="574"/>
      <c r="C87" s="570"/>
      <c r="D87" s="44" t="s">
        <v>491</v>
      </c>
      <c r="E87" s="508">
        <v>436</v>
      </c>
      <c r="F87" s="509">
        <v>20</v>
      </c>
      <c r="G87" s="291"/>
      <c r="H87" s="291"/>
      <c r="I87" s="291"/>
      <c r="J87" s="43">
        <f t="shared" si="4"/>
        <v>4.5871559633027525E-2</v>
      </c>
      <c r="K87" s="35">
        <f t="shared" si="5"/>
        <v>4.5871559633027525E-2</v>
      </c>
      <c r="L87" s="35">
        <f t="shared" si="6"/>
        <v>4.5871559633027525E-2</v>
      </c>
      <c r="M87" s="35">
        <f t="shared" si="7"/>
        <v>4.5871559633027525E-2</v>
      </c>
    </row>
    <row r="88" spans="1:21" ht="15" customHeight="1">
      <c r="A88" s="550">
        <v>10</v>
      </c>
      <c r="B88" s="551" t="s">
        <v>912</v>
      </c>
      <c r="C88" s="554" t="s">
        <v>3</v>
      </c>
      <c r="D88" s="37" t="s">
        <v>115</v>
      </c>
      <c r="E88" s="38">
        <v>246</v>
      </c>
      <c r="F88" s="291"/>
      <c r="G88" s="291"/>
      <c r="H88" s="291"/>
      <c r="I88" s="291"/>
      <c r="J88" s="40">
        <f t="shared" si="4"/>
        <v>0</v>
      </c>
      <c r="K88" s="40">
        <f t="shared" si="5"/>
        <v>0</v>
      </c>
      <c r="L88" s="40">
        <f t="shared" si="6"/>
        <v>0</v>
      </c>
      <c r="M88" s="40">
        <f t="shared" si="7"/>
        <v>0</v>
      </c>
    </row>
    <row r="89" spans="1:21" ht="15" customHeight="1">
      <c r="A89" s="550"/>
      <c r="B89" s="552"/>
      <c r="C89" s="554"/>
      <c r="D89" s="41" t="s">
        <v>490</v>
      </c>
      <c r="E89" s="38">
        <v>154</v>
      </c>
      <c r="F89" s="291">
        <v>0</v>
      </c>
      <c r="G89" s="291"/>
      <c r="H89" s="291"/>
      <c r="I89" s="291"/>
      <c r="J89" s="40">
        <f t="shared" si="4"/>
        <v>0</v>
      </c>
      <c r="K89" s="40">
        <f t="shared" si="5"/>
        <v>0</v>
      </c>
      <c r="L89" s="40">
        <f t="shared" si="6"/>
        <v>0</v>
      </c>
      <c r="M89" s="40">
        <f t="shared" si="7"/>
        <v>0</v>
      </c>
    </row>
    <row r="90" spans="1:21" ht="15" customHeight="1">
      <c r="A90" s="550"/>
      <c r="B90" s="552"/>
      <c r="C90" s="554" t="s">
        <v>4</v>
      </c>
      <c r="D90" s="37" t="s">
        <v>115</v>
      </c>
      <c r="E90" s="38">
        <v>358</v>
      </c>
      <c r="F90" s="291"/>
      <c r="G90" s="291"/>
      <c r="H90" s="291"/>
      <c r="I90" s="291"/>
      <c r="J90" s="40">
        <f t="shared" si="4"/>
        <v>0</v>
      </c>
      <c r="K90" s="40">
        <f t="shared" si="5"/>
        <v>0</v>
      </c>
      <c r="L90" s="40">
        <f t="shared" si="6"/>
        <v>0</v>
      </c>
      <c r="M90" s="40">
        <f t="shared" si="7"/>
        <v>0</v>
      </c>
    </row>
    <row r="91" spans="1:21" ht="15" customHeight="1">
      <c r="A91" s="550"/>
      <c r="B91" s="552"/>
      <c r="C91" s="554"/>
      <c r="D91" s="41" t="s">
        <v>490</v>
      </c>
      <c r="E91" s="38">
        <v>224</v>
      </c>
      <c r="F91" s="291">
        <v>47</v>
      </c>
      <c r="G91" s="291"/>
      <c r="H91" s="291"/>
      <c r="I91" s="291"/>
      <c r="J91" s="40">
        <f t="shared" si="4"/>
        <v>0.20982142857142858</v>
      </c>
      <c r="K91" s="40">
        <f t="shared" si="5"/>
        <v>0.20982142857142858</v>
      </c>
      <c r="L91" s="40">
        <f t="shared" si="6"/>
        <v>0.20982142857142858</v>
      </c>
      <c r="M91" s="40">
        <f t="shared" si="7"/>
        <v>0.20982142857142858</v>
      </c>
    </row>
    <row r="92" spans="1:21" ht="15" customHeight="1">
      <c r="A92" s="550"/>
      <c r="B92" s="552"/>
      <c r="C92" s="554" t="s">
        <v>5</v>
      </c>
      <c r="D92" s="41" t="s">
        <v>115</v>
      </c>
      <c r="E92" s="38">
        <v>350</v>
      </c>
      <c r="F92" s="291"/>
      <c r="G92" s="291"/>
      <c r="H92" s="291"/>
      <c r="I92" s="291"/>
      <c r="J92" s="40">
        <f t="shared" si="4"/>
        <v>0</v>
      </c>
      <c r="K92" s="40">
        <f t="shared" si="5"/>
        <v>0</v>
      </c>
      <c r="L92" s="40">
        <f t="shared" si="6"/>
        <v>0</v>
      </c>
      <c r="M92" s="40">
        <f t="shared" si="7"/>
        <v>0</v>
      </c>
    </row>
    <row r="93" spans="1:21" ht="15" customHeight="1">
      <c r="A93" s="550"/>
      <c r="B93" s="552"/>
      <c r="C93" s="554"/>
      <c r="D93" s="41" t="s">
        <v>491</v>
      </c>
      <c r="E93" s="38">
        <v>219</v>
      </c>
      <c r="F93" s="291">
        <v>29</v>
      </c>
      <c r="G93" s="291"/>
      <c r="H93" s="291"/>
      <c r="I93" s="291"/>
      <c r="J93" s="40">
        <f t="shared" si="4"/>
        <v>0.13242009132420091</v>
      </c>
      <c r="K93" s="40">
        <f t="shared" si="5"/>
        <v>0.13242009132420091</v>
      </c>
      <c r="L93" s="40">
        <f t="shared" si="6"/>
        <v>0.13242009132420091</v>
      </c>
      <c r="M93" s="40">
        <f t="shared" si="7"/>
        <v>0.13242009132420091</v>
      </c>
    </row>
    <row r="94" spans="1:21" ht="15" customHeight="1">
      <c r="A94" s="550"/>
      <c r="B94" s="552"/>
      <c r="C94" s="554" t="s">
        <v>6</v>
      </c>
      <c r="D94" s="41" t="s">
        <v>115</v>
      </c>
      <c r="E94" s="38">
        <v>725</v>
      </c>
      <c r="F94" s="291"/>
      <c r="G94" s="291"/>
      <c r="H94" s="291"/>
      <c r="I94" s="291"/>
      <c r="J94" s="40">
        <f t="shared" si="4"/>
        <v>0</v>
      </c>
      <c r="K94" s="40">
        <f t="shared" si="5"/>
        <v>0</v>
      </c>
      <c r="L94" s="40">
        <f t="shared" si="6"/>
        <v>0</v>
      </c>
      <c r="M94" s="40">
        <f t="shared" si="7"/>
        <v>0</v>
      </c>
    </row>
    <row r="95" spans="1:21" ht="15" customHeight="1">
      <c r="A95" s="550"/>
      <c r="B95" s="553"/>
      <c r="C95" s="554"/>
      <c r="D95" s="41" t="s">
        <v>491</v>
      </c>
      <c r="E95" s="38">
        <v>453</v>
      </c>
      <c r="F95" s="291">
        <v>73</v>
      </c>
      <c r="G95" s="291"/>
      <c r="H95" s="291"/>
      <c r="I95" s="291"/>
      <c r="J95" s="40">
        <f t="shared" si="4"/>
        <v>0.16114790286975716</v>
      </c>
      <c r="K95" s="40">
        <f t="shared" si="5"/>
        <v>0.16114790286975716</v>
      </c>
      <c r="L95" s="40">
        <f t="shared" si="6"/>
        <v>0.16114790286975716</v>
      </c>
      <c r="M95" s="40">
        <f t="shared" si="7"/>
        <v>0.16114790286975716</v>
      </c>
    </row>
    <row r="96" spans="1:21" ht="15" customHeight="1">
      <c r="A96" s="569">
        <v>11</v>
      </c>
      <c r="B96" s="574" t="s">
        <v>913</v>
      </c>
      <c r="C96" s="570" t="s">
        <v>3</v>
      </c>
      <c r="D96" s="42" t="s">
        <v>115</v>
      </c>
      <c r="E96" s="508">
        <v>252</v>
      </c>
      <c r="F96" s="509"/>
      <c r="G96" s="291"/>
      <c r="H96" s="291"/>
      <c r="I96" s="291"/>
      <c r="J96" s="43">
        <f t="shared" si="4"/>
        <v>0</v>
      </c>
      <c r="K96" s="35">
        <f t="shared" si="5"/>
        <v>0</v>
      </c>
      <c r="L96" s="35">
        <f t="shared" si="6"/>
        <v>0</v>
      </c>
      <c r="M96" s="35">
        <f t="shared" si="7"/>
        <v>0</v>
      </c>
    </row>
    <row r="97" spans="1:13" ht="15" customHeight="1">
      <c r="A97" s="569"/>
      <c r="B97" s="574"/>
      <c r="C97" s="570"/>
      <c r="D97" s="44" t="s">
        <v>490</v>
      </c>
      <c r="E97" s="508">
        <v>155</v>
      </c>
      <c r="F97" s="509">
        <v>4</v>
      </c>
      <c r="G97" s="291"/>
      <c r="H97" s="291"/>
      <c r="I97" s="291"/>
      <c r="J97" s="43">
        <f t="shared" si="4"/>
        <v>2.5806451612903226E-2</v>
      </c>
      <c r="K97" s="35">
        <f t="shared" si="5"/>
        <v>2.5806451612903226E-2</v>
      </c>
      <c r="L97" s="35">
        <f t="shared" si="6"/>
        <v>2.5806451612903226E-2</v>
      </c>
      <c r="M97" s="35">
        <f t="shared" si="7"/>
        <v>2.5806451612903226E-2</v>
      </c>
    </row>
    <row r="98" spans="1:13" ht="15" customHeight="1">
      <c r="A98" s="569"/>
      <c r="B98" s="574"/>
      <c r="C98" s="570" t="s">
        <v>4</v>
      </c>
      <c r="D98" s="42" t="s">
        <v>115</v>
      </c>
      <c r="E98" s="508">
        <v>366</v>
      </c>
      <c r="F98" s="509"/>
      <c r="G98" s="291"/>
      <c r="H98" s="291"/>
      <c r="I98" s="291"/>
      <c r="J98" s="43">
        <f t="shared" si="4"/>
        <v>0</v>
      </c>
      <c r="K98" s="35">
        <f t="shared" si="5"/>
        <v>0</v>
      </c>
      <c r="L98" s="35">
        <f t="shared" si="6"/>
        <v>0</v>
      </c>
      <c r="M98" s="35">
        <f t="shared" si="7"/>
        <v>0</v>
      </c>
    </row>
    <row r="99" spans="1:13" ht="15" customHeight="1">
      <c r="A99" s="569"/>
      <c r="B99" s="574"/>
      <c r="C99" s="570"/>
      <c r="D99" s="44" t="s">
        <v>490</v>
      </c>
      <c r="E99" s="508">
        <v>229</v>
      </c>
      <c r="F99" s="509">
        <v>8</v>
      </c>
      <c r="G99" s="291"/>
      <c r="H99" s="291"/>
      <c r="I99" s="291"/>
      <c r="J99" s="43">
        <f t="shared" si="4"/>
        <v>3.4934497816593885E-2</v>
      </c>
      <c r="K99" s="35">
        <f t="shared" si="5"/>
        <v>3.4934497816593885E-2</v>
      </c>
      <c r="L99" s="35">
        <f t="shared" si="6"/>
        <v>3.4934497816593885E-2</v>
      </c>
      <c r="M99" s="35">
        <f t="shared" si="7"/>
        <v>3.4934497816593885E-2</v>
      </c>
    </row>
    <row r="100" spans="1:13" ht="15" customHeight="1">
      <c r="A100" s="569"/>
      <c r="B100" s="574"/>
      <c r="C100" s="570" t="s">
        <v>5</v>
      </c>
      <c r="D100" s="44" t="s">
        <v>115</v>
      </c>
      <c r="E100" s="508">
        <v>308</v>
      </c>
      <c r="F100" s="291"/>
      <c r="G100" s="291"/>
      <c r="H100" s="291"/>
      <c r="I100" s="291"/>
      <c r="J100" s="43">
        <f t="shared" si="4"/>
        <v>0</v>
      </c>
      <c r="K100" s="35">
        <f t="shared" si="5"/>
        <v>0</v>
      </c>
      <c r="L100" s="35">
        <f t="shared" si="6"/>
        <v>0</v>
      </c>
      <c r="M100" s="35">
        <f t="shared" si="7"/>
        <v>0</v>
      </c>
    </row>
    <row r="101" spans="1:13" ht="15" customHeight="1">
      <c r="A101" s="569"/>
      <c r="B101" s="574"/>
      <c r="C101" s="570"/>
      <c r="D101" s="44" t="s">
        <v>491</v>
      </c>
      <c r="E101" s="508">
        <v>193</v>
      </c>
      <c r="F101" s="291">
        <v>10</v>
      </c>
      <c r="G101" s="291"/>
      <c r="H101" s="291"/>
      <c r="I101" s="291"/>
      <c r="J101" s="43">
        <f t="shared" si="4"/>
        <v>5.181347150259067E-2</v>
      </c>
      <c r="K101" s="35">
        <f t="shared" si="5"/>
        <v>5.181347150259067E-2</v>
      </c>
      <c r="L101" s="35">
        <f t="shared" si="6"/>
        <v>5.181347150259067E-2</v>
      </c>
      <c r="M101" s="35">
        <f t="shared" si="7"/>
        <v>5.181347150259067E-2</v>
      </c>
    </row>
    <row r="102" spans="1:13" ht="15" customHeight="1">
      <c r="A102" s="569"/>
      <c r="B102" s="574"/>
      <c r="C102" s="570" t="s">
        <v>6</v>
      </c>
      <c r="D102" s="44" t="s">
        <v>115</v>
      </c>
      <c r="E102" s="508">
        <v>446</v>
      </c>
      <c r="F102" s="291"/>
      <c r="G102" s="291"/>
      <c r="H102" s="291"/>
      <c r="I102" s="291"/>
      <c r="J102" s="43">
        <f t="shared" si="4"/>
        <v>0</v>
      </c>
      <c r="K102" s="35">
        <f t="shared" si="5"/>
        <v>0</v>
      </c>
      <c r="L102" s="35">
        <f t="shared" si="6"/>
        <v>0</v>
      </c>
      <c r="M102" s="35">
        <f t="shared" si="7"/>
        <v>0</v>
      </c>
    </row>
    <row r="103" spans="1:13" ht="15" customHeight="1">
      <c r="A103" s="569"/>
      <c r="B103" s="574"/>
      <c r="C103" s="570"/>
      <c r="D103" s="44" t="s">
        <v>491</v>
      </c>
      <c r="E103" s="508">
        <v>279</v>
      </c>
      <c r="F103" s="291">
        <v>22</v>
      </c>
      <c r="G103" s="291"/>
      <c r="H103" s="291"/>
      <c r="I103" s="291"/>
      <c r="J103" s="43">
        <f t="shared" si="4"/>
        <v>7.8853046594982074E-2</v>
      </c>
      <c r="K103" s="35">
        <f t="shared" si="5"/>
        <v>7.8853046594982074E-2</v>
      </c>
      <c r="L103" s="35">
        <f t="shared" si="6"/>
        <v>7.8853046594982074E-2</v>
      </c>
      <c r="M103" s="35">
        <f t="shared" si="7"/>
        <v>7.8853046594982074E-2</v>
      </c>
    </row>
    <row r="104" spans="1:13" ht="15" customHeight="1">
      <c r="A104" s="550">
        <v>12</v>
      </c>
      <c r="B104" s="551"/>
      <c r="C104" s="554" t="s">
        <v>3</v>
      </c>
      <c r="D104" s="37" t="s">
        <v>115</v>
      </c>
      <c r="E104" s="31"/>
      <c r="F104" s="291"/>
      <c r="G104" s="291"/>
      <c r="H104" s="291"/>
      <c r="I104" s="291"/>
      <c r="J104" s="40" t="str">
        <f t="shared" si="4"/>
        <v/>
      </c>
      <c r="K104" s="40" t="str">
        <f t="shared" si="5"/>
        <v/>
      </c>
      <c r="L104" s="40" t="str">
        <f t="shared" si="6"/>
        <v/>
      </c>
      <c r="M104" s="40" t="str">
        <f t="shared" si="7"/>
        <v/>
      </c>
    </row>
    <row r="105" spans="1:13" ht="15" customHeight="1">
      <c r="A105" s="550"/>
      <c r="B105" s="552"/>
      <c r="C105" s="554"/>
      <c r="D105" s="41" t="s">
        <v>490</v>
      </c>
      <c r="E105" s="31"/>
      <c r="F105" s="291"/>
      <c r="G105" s="291"/>
      <c r="H105" s="291"/>
      <c r="I105" s="291"/>
      <c r="J105" s="40" t="str">
        <f t="shared" si="4"/>
        <v/>
      </c>
      <c r="K105" s="40" t="str">
        <f t="shared" si="5"/>
        <v/>
      </c>
      <c r="L105" s="40" t="str">
        <f t="shared" si="6"/>
        <v/>
      </c>
      <c r="M105" s="40" t="str">
        <f t="shared" si="7"/>
        <v/>
      </c>
    </row>
    <row r="106" spans="1:13" ht="15" customHeight="1">
      <c r="A106" s="550"/>
      <c r="B106" s="552"/>
      <c r="C106" s="554" t="s">
        <v>4</v>
      </c>
      <c r="D106" s="37" t="s">
        <v>115</v>
      </c>
      <c r="E106" s="31"/>
      <c r="F106" s="291"/>
      <c r="G106" s="291"/>
      <c r="H106" s="291"/>
      <c r="I106" s="291"/>
      <c r="J106" s="40" t="str">
        <f t="shared" si="4"/>
        <v/>
      </c>
      <c r="K106" s="40" t="str">
        <f t="shared" si="5"/>
        <v/>
      </c>
      <c r="L106" s="40" t="str">
        <f t="shared" si="6"/>
        <v/>
      </c>
      <c r="M106" s="40" t="str">
        <f t="shared" si="7"/>
        <v/>
      </c>
    </row>
    <row r="107" spans="1:13" ht="15" customHeight="1">
      <c r="A107" s="550"/>
      <c r="B107" s="552"/>
      <c r="C107" s="554"/>
      <c r="D107" s="41" t="s">
        <v>490</v>
      </c>
      <c r="E107" s="31"/>
      <c r="F107" s="291"/>
      <c r="G107" s="291"/>
      <c r="H107" s="291"/>
      <c r="I107" s="291"/>
      <c r="J107" s="40" t="str">
        <f t="shared" si="4"/>
        <v/>
      </c>
      <c r="K107" s="40" t="str">
        <f t="shared" si="5"/>
        <v/>
      </c>
      <c r="L107" s="40" t="str">
        <f t="shared" si="6"/>
        <v/>
      </c>
      <c r="M107" s="40" t="str">
        <f t="shared" si="7"/>
        <v/>
      </c>
    </row>
    <row r="108" spans="1:13" ht="15" customHeight="1">
      <c r="A108" s="550"/>
      <c r="B108" s="552"/>
      <c r="C108" s="554" t="s">
        <v>5</v>
      </c>
      <c r="D108" s="41" t="s">
        <v>115</v>
      </c>
      <c r="E108" s="31"/>
      <c r="F108" s="291"/>
      <c r="G108" s="291"/>
      <c r="H108" s="291"/>
      <c r="I108" s="291"/>
      <c r="J108" s="40" t="str">
        <f t="shared" si="4"/>
        <v/>
      </c>
      <c r="K108" s="40" t="str">
        <f t="shared" si="5"/>
        <v/>
      </c>
      <c r="L108" s="40" t="str">
        <f t="shared" si="6"/>
        <v/>
      </c>
      <c r="M108" s="40" t="str">
        <f t="shared" si="7"/>
        <v/>
      </c>
    </row>
    <row r="109" spans="1:13" ht="15" customHeight="1">
      <c r="A109" s="550"/>
      <c r="B109" s="552"/>
      <c r="C109" s="554"/>
      <c r="D109" s="41" t="s">
        <v>491</v>
      </c>
      <c r="E109" s="31"/>
      <c r="F109" s="291"/>
      <c r="G109" s="291"/>
      <c r="H109" s="291"/>
      <c r="I109" s="291"/>
      <c r="J109" s="40" t="str">
        <f t="shared" si="4"/>
        <v/>
      </c>
      <c r="K109" s="40" t="str">
        <f t="shared" si="5"/>
        <v/>
      </c>
      <c r="L109" s="40" t="str">
        <f t="shared" si="6"/>
        <v/>
      </c>
      <c r="M109" s="40" t="str">
        <f t="shared" si="7"/>
        <v/>
      </c>
    </row>
    <row r="110" spans="1:13" ht="15" customHeight="1">
      <c r="A110" s="550"/>
      <c r="B110" s="552"/>
      <c r="C110" s="554" t="s">
        <v>6</v>
      </c>
      <c r="D110" s="41" t="s">
        <v>115</v>
      </c>
      <c r="E110" s="31"/>
      <c r="F110" s="291"/>
      <c r="G110" s="291"/>
      <c r="H110" s="291"/>
      <c r="I110" s="291"/>
      <c r="J110" s="40" t="str">
        <f t="shared" si="4"/>
        <v/>
      </c>
      <c r="K110" s="40" t="str">
        <f t="shared" si="5"/>
        <v/>
      </c>
      <c r="L110" s="40" t="str">
        <f t="shared" si="6"/>
        <v/>
      </c>
      <c r="M110" s="40" t="str">
        <f t="shared" si="7"/>
        <v/>
      </c>
    </row>
    <row r="111" spans="1:13" ht="15" customHeight="1">
      <c r="A111" s="550"/>
      <c r="B111" s="553"/>
      <c r="C111" s="554"/>
      <c r="D111" s="41" t="s">
        <v>491</v>
      </c>
      <c r="E111" s="31"/>
      <c r="F111" s="291"/>
      <c r="G111" s="291"/>
      <c r="H111" s="291"/>
      <c r="I111" s="291"/>
      <c r="J111" s="40" t="str">
        <f t="shared" si="4"/>
        <v/>
      </c>
      <c r="K111" s="40" t="str">
        <f t="shared" si="5"/>
        <v/>
      </c>
      <c r="L111" s="40" t="str">
        <f t="shared" si="6"/>
        <v/>
      </c>
      <c r="M111" s="40" t="str">
        <f t="shared" si="7"/>
        <v/>
      </c>
    </row>
    <row r="112" spans="1:13" ht="15" customHeight="1">
      <c r="A112" s="569">
        <v>13</v>
      </c>
      <c r="B112" s="574"/>
      <c r="C112" s="570" t="s">
        <v>3</v>
      </c>
      <c r="D112" s="42" t="s">
        <v>115</v>
      </c>
      <c r="E112" s="31"/>
      <c r="F112" s="291"/>
      <c r="G112" s="291"/>
      <c r="H112" s="291"/>
      <c r="I112" s="291"/>
      <c r="J112" s="43" t="str">
        <f t="shared" si="4"/>
        <v/>
      </c>
      <c r="K112" s="35" t="str">
        <f t="shared" si="5"/>
        <v/>
      </c>
      <c r="L112" s="35" t="str">
        <f t="shared" si="6"/>
        <v/>
      </c>
      <c r="M112" s="35" t="str">
        <f t="shared" si="7"/>
        <v/>
      </c>
    </row>
    <row r="113" spans="1:13" ht="15" customHeight="1">
      <c r="A113" s="569"/>
      <c r="B113" s="574"/>
      <c r="C113" s="570"/>
      <c r="D113" s="44" t="s">
        <v>490</v>
      </c>
      <c r="E113" s="31"/>
      <c r="F113" s="291"/>
      <c r="G113" s="291"/>
      <c r="H113" s="291"/>
      <c r="I113" s="291"/>
      <c r="J113" s="43" t="str">
        <f t="shared" si="4"/>
        <v/>
      </c>
      <c r="K113" s="35" t="str">
        <f t="shared" si="5"/>
        <v/>
      </c>
      <c r="L113" s="35" t="str">
        <f t="shared" si="6"/>
        <v/>
      </c>
      <c r="M113" s="35" t="str">
        <f t="shared" si="7"/>
        <v/>
      </c>
    </row>
    <row r="114" spans="1:13" ht="15" customHeight="1">
      <c r="A114" s="569"/>
      <c r="B114" s="574"/>
      <c r="C114" s="570" t="s">
        <v>4</v>
      </c>
      <c r="D114" s="42" t="s">
        <v>115</v>
      </c>
      <c r="E114" s="31"/>
      <c r="F114" s="291"/>
      <c r="G114" s="291"/>
      <c r="H114" s="291"/>
      <c r="I114" s="291"/>
      <c r="J114" s="43" t="str">
        <f t="shared" si="4"/>
        <v/>
      </c>
      <c r="K114" s="35" t="str">
        <f t="shared" si="5"/>
        <v/>
      </c>
      <c r="L114" s="35" t="str">
        <f t="shared" si="6"/>
        <v/>
      </c>
      <c r="M114" s="35" t="str">
        <f t="shared" si="7"/>
        <v/>
      </c>
    </row>
    <row r="115" spans="1:13" ht="15" customHeight="1">
      <c r="A115" s="569"/>
      <c r="B115" s="574"/>
      <c r="C115" s="570"/>
      <c r="D115" s="44" t="s">
        <v>490</v>
      </c>
      <c r="E115" s="31"/>
      <c r="F115" s="291"/>
      <c r="G115" s="291"/>
      <c r="H115" s="291"/>
      <c r="I115" s="291"/>
      <c r="J115" s="43" t="str">
        <f t="shared" si="4"/>
        <v/>
      </c>
      <c r="K115" s="35" t="str">
        <f t="shared" si="5"/>
        <v/>
      </c>
      <c r="L115" s="35" t="str">
        <f t="shared" si="6"/>
        <v/>
      </c>
      <c r="M115" s="35" t="str">
        <f t="shared" si="7"/>
        <v/>
      </c>
    </row>
    <row r="116" spans="1:13" ht="15" customHeight="1">
      <c r="A116" s="569"/>
      <c r="B116" s="574"/>
      <c r="C116" s="570" t="s">
        <v>5</v>
      </c>
      <c r="D116" s="44" t="s">
        <v>115</v>
      </c>
      <c r="E116" s="31"/>
      <c r="F116" s="291"/>
      <c r="G116" s="291"/>
      <c r="H116" s="291"/>
      <c r="I116" s="291"/>
      <c r="J116" s="43" t="str">
        <f t="shared" si="4"/>
        <v/>
      </c>
      <c r="K116" s="35" t="str">
        <f t="shared" si="5"/>
        <v/>
      </c>
      <c r="L116" s="35" t="str">
        <f t="shared" si="6"/>
        <v/>
      </c>
      <c r="M116" s="35" t="str">
        <f t="shared" si="7"/>
        <v/>
      </c>
    </row>
    <row r="117" spans="1:13" ht="15" customHeight="1">
      <c r="A117" s="569"/>
      <c r="B117" s="574"/>
      <c r="C117" s="570"/>
      <c r="D117" s="44" t="s">
        <v>491</v>
      </c>
      <c r="E117" s="31"/>
      <c r="F117" s="291"/>
      <c r="G117" s="291"/>
      <c r="H117" s="291"/>
      <c r="I117" s="291"/>
      <c r="J117" s="43" t="str">
        <f t="shared" si="4"/>
        <v/>
      </c>
      <c r="K117" s="35" t="str">
        <f t="shared" si="5"/>
        <v/>
      </c>
      <c r="L117" s="35" t="str">
        <f t="shared" si="6"/>
        <v/>
      </c>
      <c r="M117" s="35" t="str">
        <f t="shared" si="7"/>
        <v/>
      </c>
    </row>
    <row r="118" spans="1:13" ht="15" customHeight="1">
      <c r="A118" s="569"/>
      <c r="B118" s="574"/>
      <c r="C118" s="570" t="s">
        <v>6</v>
      </c>
      <c r="D118" s="44" t="s">
        <v>115</v>
      </c>
      <c r="E118" s="31"/>
      <c r="F118" s="291"/>
      <c r="G118" s="291"/>
      <c r="H118" s="291"/>
      <c r="I118" s="291"/>
      <c r="J118" s="43" t="str">
        <f t="shared" si="4"/>
        <v/>
      </c>
      <c r="K118" s="35" t="str">
        <f t="shared" si="5"/>
        <v/>
      </c>
      <c r="L118" s="35" t="str">
        <f t="shared" si="6"/>
        <v/>
      </c>
      <c r="M118" s="35" t="str">
        <f t="shared" si="7"/>
        <v/>
      </c>
    </row>
    <row r="119" spans="1:13" ht="15" customHeight="1">
      <c r="A119" s="569"/>
      <c r="B119" s="574"/>
      <c r="C119" s="570"/>
      <c r="D119" s="44" t="s">
        <v>491</v>
      </c>
      <c r="E119" s="31"/>
      <c r="F119" s="291"/>
      <c r="G119" s="291"/>
      <c r="H119" s="291"/>
      <c r="I119" s="291"/>
      <c r="J119" s="43" t="str">
        <f t="shared" si="4"/>
        <v/>
      </c>
      <c r="K119" s="35" t="str">
        <f t="shared" si="5"/>
        <v/>
      </c>
      <c r="L119" s="35" t="str">
        <f t="shared" si="6"/>
        <v/>
      </c>
      <c r="M119" s="35" t="str">
        <f t="shared" si="7"/>
        <v/>
      </c>
    </row>
    <row r="120" spans="1:13" ht="15" customHeight="1">
      <c r="A120" s="550">
        <v>14</v>
      </c>
      <c r="B120" s="551"/>
      <c r="C120" s="554" t="s">
        <v>3</v>
      </c>
      <c r="D120" s="37" t="s">
        <v>115</v>
      </c>
      <c r="E120" s="31"/>
      <c r="F120" s="291"/>
      <c r="G120" s="291"/>
      <c r="H120" s="291"/>
      <c r="I120" s="291"/>
      <c r="J120" s="40" t="str">
        <f t="shared" si="4"/>
        <v/>
      </c>
      <c r="K120" s="40" t="str">
        <f t="shared" si="5"/>
        <v/>
      </c>
      <c r="L120" s="40" t="str">
        <f t="shared" si="6"/>
        <v/>
      </c>
      <c r="M120" s="40" t="str">
        <f t="shared" si="7"/>
        <v/>
      </c>
    </row>
    <row r="121" spans="1:13" ht="15" customHeight="1">
      <c r="A121" s="550"/>
      <c r="B121" s="552"/>
      <c r="C121" s="554"/>
      <c r="D121" s="41" t="s">
        <v>490</v>
      </c>
      <c r="E121" s="31"/>
      <c r="F121" s="291"/>
      <c r="G121" s="291"/>
      <c r="H121" s="291"/>
      <c r="I121" s="291"/>
      <c r="J121" s="40" t="str">
        <f t="shared" si="4"/>
        <v/>
      </c>
      <c r="K121" s="40" t="str">
        <f t="shared" si="5"/>
        <v/>
      </c>
      <c r="L121" s="40" t="str">
        <f t="shared" si="6"/>
        <v/>
      </c>
      <c r="M121" s="40" t="str">
        <f t="shared" si="7"/>
        <v/>
      </c>
    </row>
    <row r="122" spans="1:13" ht="15" customHeight="1">
      <c r="A122" s="550"/>
      <c r="B122" s="552"/>
      <c r="C122" s="554" t="s">
        <v>4</v>
      </c>
      <c r="D122" s="37" t="s">
        <v>115</v>
      </c>
      <c r="E122" s="31"/>
      <c r="F122" s="291"/>
      <c r="G122" s="291"/>
      <c r="H122" s="291"/>
      <c r="I122" s="291"/>
      <c r="J122" s="40" t="str">
        <f t="shared" si="4"/>
        <v/>
      </c>
      <c r="K122" s="40" t="str">
        <f t="shared" si="5"/>
        <v/>
      </c>
      <c r="L122" s="40" t="str">
        <f t="shared" si="6"/>
        <v/>
      </c>
      <c r="M122" s="40" t="str">
        <f t="shared" si="7"/>
        <v/>
      </c>
    </row>
    <row r="123" spans="1:13" ht="15" customHeight="1">
      <c r="A123" s="550"/>
      <c r="B123" s="552"/>
      <c r="C123" s="554"/>
      <c r="D123" s="41" t="s">
        <v>490</v>
      </c>
      <c r="E123" s="31"/>
      <c r="F123" s="291"/>
      <c r="G123" s="291"/>
      <c r="H123" s="291"/>
      <c r="I123" s="291"/>
      <c r="J123" s="40" t="str">
        <f t="shared" si="4"/>
        <v/>
      </c>
      <c r="K123" s="40" t="str">
        <f t="shared" si="5"/>
        <v/>
      </c>
      <c r="L123" s="40" t="str">
        <f t="shared" si="6"/>
        <v/>
      </c>
      <c r="M123" s="40" t="str">
        <f t="shared" si="7"/>
        <v/>
      </c>
    </row>
    <row r="124" spans="1:13" ht="15" customHeight="1">
      <c r="A124" s="550"/>
      <c r="B124" s="552"/>
      <c r="C124" s="554" t="s">
        <v>5</v>
      </c>
      <c r="D124" s="41" t="s">
        <v>115</v>
      </c>
      <c r="E124" s="31"/>
      <c r="F124" s="291"/>
      <c r="G124" s="291"/>
      <c r="H124" s="291"/>
      <c r="I124" s="291"/>
      <c r="J124" s="40" t="str">
        <f t="shared" si="4"/>
        <v/>
      </c>
      <c r="K124" s="40" t="str">
        <f t="shared" si="5"/>
        <v/>
      </c>
      <c r="L124" s="40" t="str">
        <f t="shared" si="6"/>
        <v/>
      </c>
      <c r="M124" s="40" t="str">
        <f t="shared" si="7"/>
        <v/>
      </c>
    </row>
    <row r="125" spans="1:13" ht="15" customHeight="1">
      <c r="A125" s="550"/>
      <c r="B125" s="552"/>
      <c r="C125" s="554"/>
      <c r="D125" s="41" t="s">
        <v>491</v>
      </c>
      <c r="E125" s="31"/>
      <c r="F125" s="291"/>
      <c r="G125" s="291"/>
      <c r="H125" s="291"/>
      <c r="I125" s="291"/>
      <c r="J125" s="40" t="str">
        <f t="shared" si="4"/>
        <v/>
      </c>
      <c r="K125" s="40" t="str">
        <f t="shared" si="5"/>
        <v/>
      </c>
      <c r="L125" s="40" t="str">
        <f t="shared" si="6"/>
        <v/>
      </c>
      <c r="M125" s="40" t="str">
        <f t="shared" si="7"/>
        <v/>
      </c>
    </row>
    <row r="126" spans="1:13" ht="15" customHeight="1">
      <c r="A126" s="550"/>
      <c r="B126" s="552"/>
      <c r="C126" s="554" t="s">
        <v>6</v>
      </c>
      <c r="D126" s="41" t="s">
        <v>115</v>
      </c>
      <c r="E126" s="31"/>
      <c r="F126" s="291"/>
      <c r="G126" s="291"/>
      <c r="H126" s="291"/>
      <c r="I126" s="291"/>
      <c r="J126" s="40" t="str">
        <f t="shared" si="4"/>
        <v/>
      </c>
      <c r="K126" s="40" t="str">
        <f t="shared" si="5"/>
        <v/>
      </c>
      <c r="L126" s="40" t="str">
        <f t="shared" si="6"/>
        <v/>
      </c>
      <c r="M126" s="40" t="str">
        <f t="shared" si="7"/>
        <v/>
      </c>
    </row>
    <row r="127" spans="1:13" ht="15" customHeight="1">
      <c r="A127" s="550"/>
      <c r="B127" s="553"/>
      <c r="C127" s="554"/>
      <c r="D127" s="41" t="s">
        <v>491</v>
      </c>
      <c r="E127" s="31"/>
      <c r="F127" s="291"/>
      <c r="G127" s="291"/>
      <c r="H127" s="291"/>
      <c r="I127" s="291"/>
      <c r="J127" s="40" t="str">
        <f t="shared" si="4"/>
        <v/>
      </c>
      <c r="K127" s="40" t="str">
        <f t="shared" si="5"/>
        <v/>
      </c>
      <c r="L127" s="40" t="str">
        <f t="shared" si="6"/>
        <v/>
      </c>
      <c r="M127" s="40" t="str">
        <f t="shared" si="7"/>
        <v/>
      </c>
    </row>
    <row r="128" spans="1:13" ht="15" customHeight="1">
      <c r="A128" s="569">
        <v>15</v>
      </c>
      <c r="B128" s="574"/>
      <c r="C128" s="570" t="s">
        <v>3</v>
      </c>
      <c r="D128" s="42" t="s">
        <v>115</v>
      </c>
      <c r="E128" s="31"/>
      <c r="F128" s="291"/>
      <c r="G128" s="291"/>
      <c r="H128" s="291"/>
      <c r="I128" s="291"/>
      <c r="J128" s="43" t="str">
        <f t="shared" si="4"/>
        <v/>
      </c>
      <c r="K128" s="35" t="str">
        <f t="shared" si="5"/>
        <v/>
      </c>
      <c r="L128" s="35" t="str">
        <f t="shared" si="6"/>
        <v/>
      </c>
      <c r="M128" s="35" t="str">
        <f t="shared" si="7"/>
        <v/>
      </c>
    </row>
    <row r="129" spans="1:13" ht="15" customHeight="1">
      <c r="A129" s="569"/>
      <c r="B129" s="574"/>
      <c r="C129" s="570"/>
      <c r="D129" s="44" t="s">
        <v>490</v>
      </c>
      <c r="E129" s="31"/>
      <c r="F129" s="291"/>
      <c r="G129" s="291"/>
      <c r="H129" s="291"/>
      <c r="I129" s="291"/>
      <c r="J129" s="43" t="str">
        <f t="shared" si="4"/>
        <v/>
      </c>
      <c r="K129" s="35" t="str">
        <f t="shared" si="5"/>
        <v/>
      </c>
      <c r="L129" s="35" t="str">
        <f t="shared" si="6"/>
        <v/>
      </c>
      <c r="M129" s="35" t="str">
        <f t="shared" si="7"/>
        <v/>
      </c>
    </row>
    <row r="130" spans="1:13" ht="15" customHeight="1">
      <c r="A130" s="569"/>
      <c r="B130" s="574"/>
      <c r="C130" s="570" t="s">
        <v>4</v>
      </c>
      <c r="D130" s="42" t="s">
        <v>115</v>
      </c>
      <c r="E130" s="31"/>
      <c r="F130" s="291"/>
      <c r="G130" s="291"/>
      <c r="H130" s="291"/>
      <c r="I130" s="291"/>
      <c r="J130" s="43" t="str">
        <f t="shared" si="4"/>
        <v/>
      </c>
      <c r="K130" s="35" t="str">
        <f t="shared" si="5"/>
        <v/>
      </c>
      <c r="L130" s="35" t="str">
        <f t="shared" si="6"/>
        <v/>
      </c>
      <c r="M130" s="35" t="str">
        <f t="shared" si="7"/>
        <v/>
      </c>
    </row>
    <row r="131" spans="1:13" ht="15" customHeight="1">
      <c r="A131" s="569"/>
      <c r="B131" s="574"/>
      <c r="C131" s="570"/>
      <c r="D131" s="44" t="s">
        <v>490</v>
      </c>
      <c r="E131" s="31"/>
      <c r="F131" s="291"/>
      <c r="G131" s="291"/>
      <c r="H131" s="291"/>
      <c r="I131" s="291"/>
      <c r="J131" s="43" t="str">
        <f t="shared" si="4"/>
        <v/>
      </c>
      <c r="K131" s="35" t="str">
        <f t="shared" si="5"/>
        <v/>
      </c>
      <c r="L131" s="35" t="str">
        <f t="shared" si="6"/>
        <v/>
      </c>
      <c r="M131" s="35" t="str">
        <f t="shared" si="7"/>
        <v/>
      </c>
    </row>
    <row r="132" spans="1:13" ht="15" customHeight="1">
      <c r="A132" s="569"/>
      <c r="B132" s="574"/>
      <c r="C132" s="570" t="s">
        <v>5</v>
      </c>
      <c r="D132" s="44" t="s">
        <v>115</v>
      </c>
      <c r="E132" s="31"/>
      <c r="F132" s="291"/>
      <c r="G132" s="291"/>
      <c r="H132" s="291"/>
      <c r="I132" s="291"/>
      <c r="J132" s="43" t="str">
        <f t="shared" si="4"/>
        <v/>
      </c>
      <c r="K132" s="35" t="str">
        <f t="shared" si="5"/>
        <v/>
      </c>
      <c r="L132" s="35" t="str">
        <f t="shared" si="6"/>
        <v/>
      </c>
      <c r="M132" s="35" t="str">
        <f t="shared" si="7"/>
        <v/>
      </c>
    </row>
    <row r="133" spans="1:13" ht="15" customHeight="1">
      <c r="A133" s="569"/>
      <c r="B133" s="574"/>
      <c r="C133" s="570"/>
      <c r="D133" s="44" t="s">
        <v>491</v>
      </c>
      <c r="E133" s="31"/>
      <c r="F133" s="291"/>
      <c r="G133" s="291"/>
      <c r="H133" s="291"/>
      <c r="I133" s="291"/>
      <c r="J133" s="43" t="str">
        <f t="shared" si="4"/>
        <v/>
      </c>
      <c r="K133" s="35" t="str">
        <f t="shared" si="5"/>
        <v/>
      </c>
      <c r="L133" s="35" t="str">
        <f t="shared" si="6"/>
        <v/>
      </c>
      <c r="M133" s="35" t="str">
        <f t="shared" si="7"/>
        <v/>
      </c>
    </row>
    <row r="134" spans="1:13" ht="15" customHeight="1">
      <c r="A134" s="569"/>
      <c r="B134" s="574"/>
      <c r="C134" s="570" t="s">
        <v>6</v>
      </c>
      <c r="D134" s="44" t="s">
        <v>115</v>
      </c>
      <c r="E134" s="31"/>
      <c r="F134" s="291"/>
      <c r="G134" s="291"/>
      <c r="H134" s="291"/>
      <c r="I134" s="291"/>
      <c r="J134" s="43" t="str">
        <f t="shared" si="4"/>
        <v/>
      </c>
      <c r="K134" s="35" t="str">
        <f t="shared" si="5"/>
        <v/>
      </c>
      <c r="L134" s="35" t="str">
        <f t="shared" si="6"/>
        <v/>
      </c>
      <c r="M134" s="35" t="str">
        <f t="shared" si="7"/>
        <v/>
      </c>
    </row>
    <row r="135" spans="1:13" ht="15" customHeight="1">
      <c r="A135" s="569"/>
      <c r="B135" s="574"/>
      <c r="C135" s="570"/>
      <c r="D135" s="44" t="s">
        <v>491</v>
      </c>
      <c r="E135" s="31"/>
      <c r="F135" s="291"/>
      <c r="G135" s="291"/>
      <c r="H135" s="291"/>
      <c r="I135" s="291"/>
      <c r="J135" s="43" t="str">
        <f t="shared" si="4"/>
        <v/>
      </c>
      <c r="K135" s="35" t="str">
        <f t="shared" si="5"/>
        <v/>
      </c>
      <c r="L135" s="35" t="str">
        <f t="shared" si="6"/>
        <v/>
      </c>
      <c r="M135" s="35" t="str">
        <f t="shared" si="7"/>
        <v/>
      </c>
    </row>
    <row r="136" spans="1:13" ht="15" customHeight="1">
      <c r="A136" s="550">
        <v>16</v>
      </c>
      <c r="B136" s="551"/>
      <c r="C136" s="554" t="s">
        <v>3</v>
      </c>
      <c r="D136" s="37" t="s">
        <v>115</v>
      </c>
      <c r="E136" s="31"/>
      <c r="F136" s="291"/>
      <c r="G136" s="291"/>
      <c r="H136" s="291"/>
      <c r="I136" s="291"/>
      <c r="J136" s="40" t="str">
        <f t="shared" si="4"/>
        <v/>
      </c>
      <c r="K136" s="40" t="str">
        <f t="shared" si="5"/>
        <v/>
      </c>
      <c r="L136" s="40" t="str">
        <f t="shared" si="6"/>
        <v/>
      </c>
      <c r="M136" s="40" t="str">
        <f t="shared" si="7"/>
        <v/>
      </c>
    </row>
    <row r="137" spans="1:13" ht="15" customHeight="1">
      <c r="A137" s="550"/>
      <c r="B137" s="552"/>
      <c r="C137" s="554"/>
      <c r="D137" s="41" t="s">
        <v>490</v>
      </c>
      <c r="E137" s="31"/>
      <c r="F137" s="291"/>
      <c r="G137" s="291"/>
      <c r="H137" s="291"/>
      <c r="I137" s="291"/>
      <c r="J137" s="40" t="str">
        <f t="shared" si="4"/>
        <v/>
      </c>
      <c r="K137" s="40" t="str">
        <f t="shared" si="5"/>
        <v/>
      </c>
      <c r="L137" s="40" t="str">
        <f t="shared" si="6"/>
        <v/>
      </c>
      <c r="M137" s="40" t="str">
        <f t="shared" si="7"/>
        <v/>
      </c>
    </row>
    <row r="138" spans="1:13" ht="15" customHeight="1">
      <c r="A138" s="550"/>
      <c r="B138" s="552"/>
      <c r="C138" s="554" t="s">
        <v>4</v>
      </c>
      <c r="D138" s="37" t="s">
        <v>115</v>
      </c>
      <c r="E138" s="31"/>
      <c r="F138" s="291"/>
      <c r="G138" s="291"/>
      <c r="H138" s="291"/>
      <c r="I138" s="291"/>
      <c r="J138" s="40" t="str">
        <f t="shared" si="4"/>
        <v/>
      </c>
      <c r="K138" s="40" t="str">
        <f t="shared" si="5"/>
        <v/>
      </c>
      <c r="L138" s="40" t="str">
        <f t="shared" si="6"/>
        <v/>
      </c>
      <c r="M138" s="40" t="str">
        <f t="shared" si="7"/>
        <v/>
      </c>
    </row>
    <row r="139" spans="1:13" ht="15" customHeight="1">
      <c r="A139" s="550"/>
      <c r="B139" s="552"/>
      <c r="C139" s="554"/>
      <c r="D139" s="41" t="s">
        <v>490</v>
      </c>
      <c r="E139" s="31"/>
      <c r="F139" s="291"/>
      <c r="G139" s="291"/>
      <c r="H139" s="291"/>
      <c r="I139" s="291"/>
      <c r="J139" s="40" t="str">
        <f t="shared" si="4"/>
        <v/>
      </c>
      <c r="K139" s="40" t="str">
        <f t="shared" si="5"/>
        <v/>
      </c>
      <c r="L139" s="40" t="str">
        <f t="shared" si="6"/>
        <v/>
      </c>
      <c r="M139" s="40" t="str">
        <f t="shared" si="7"/>
        <v/>
      </c>
    </row>
    <row r="140" spans="1:13" ht="15" customHeight="1">
      <c r="A140" s="550"/>
      <c r="B140" s="552"/>
      <c r="C140" s="554" t="s">
        <v>5</v>
      </c>
      <c r="D140" s="41" t="s">
        <v>115</v>
      </c>
      <c r="E140" s="31"/>
      <c r="F140" s="291"/>
      <c r="G140" s="291"/>
      <c r="H140" s="291"/>
      <c r="I140" s="291"/>
      <c r="J140" s="40" t="str">
        <f t="shared" si="4"/>
        <v/>
      </c>
      <c r="K140" s="40" t="str">
        <f t="shared" si="5"/>
        <v/>
      </c>
      <c r="L140" s="40" t="str">
        <f t="shared" si="6"/>
        <v/>
      </c>
      <c r="M140" s="40" t="str">
        <f t="shared" si="7"/>
        <v/>
      </c>
    </row>
    <row r="141" spans="1:13" ht="15" customHeight="1">
      <c r="A141" s="550"/>
      <c r="B141" s="552"/>
      <c r="C141" s="554"/>
      <c r="D141" s="41" t="s">
        <v>491</v>
      </c>
      <c r="E141" s="31"/>
      <c r="F141" s="291"/>
      <c r="G141" s="291"/>
      <c r="H141" s="291"/>
      <c r="I141" s="291"/>
      <c r="J141" s="40" t="str">
        <f t="shared" si="4"/>
        <v/>
      </c>
      <c r="K141" s="40" t="str">
        <f t="shared" si="5"/>
        <v/>
      </c>
      <c r="L141" s="40" t="str">
        <f t="shared" si="6"/>
        <v/>
      </c>
      <c r="M141" s="40" t="str">
        <f t="shared" si="7"/>
        <v/>
      </c>
    </row>
    <row r="142" spans="1:13" ht="15" customHeight="1">
      <c r="A142" s="550"/>
      <c r="B142" s="552"/>
      <c r="C142" s="554" t="s">
        <v>6</v>
      </c>
      <c r="D142" s="41" t="s">
        <v>115</v>
      </c>
      <c r="E142" s="31"/>
      <c r="F142" s="291"/>
      <c r="G142" s="291"/>
      <c r="H142" s="291"/>
      <c r="I142" s="291"/>
      <c r="J142" s="40" t="str">
        <f t="shared" si="4"/>
        <v/>
      </c>
      <c r="K142" s="40" t="str">
        <f t="shared" si="5"/>
        <v/>
      </c>
      <c r="L142" s="40" t="str">
        <f t="shared" si="6"/>
        <v/>
      </c>
      <c r="M142" s="40" t="str">
        <f t="shared" si="7"/>
        <v/>
      </c>
    </row>
    <row r="143" spans="1:13" ht="15" customHeight="1">
      <c r="A143" s="550"/>
      <c r="B143" s="553"/>
      <c r="C143" s="554"/>
      <c r="D143" s="41" t="s">
        <v>491</v>
      </c>
      <c r="E143" s="31"/>
      <c r="F143" s="291"/>
      <c r="G143" s="291"/>
      <c r="H143" s="291"/>
      <c r="I143" s="291"/>
      <c r="J143" s="40" t="str">
        <f t="shared" si="4"/>
        <v/>
      </c>
      <c r="K143" s="40" t="str">
        <f t="shared" si="5"/>
        <v/>
      </c>
      <c r="L143" s="40" t="str">
        <f t="shared" si="6"/>
        <v/>
      </c>
      <c r="M143" s="40" t="str">
        <f t="shared" si="7"/>
        <v/>
      </c>
    </row>
    <row r="144" spans="1:13" ht="15" customHeight="1">
      <c r="A144" s="569">
        <v>17</v>
      </c>
      <c r="B144" s="574"/>
      <c r="C144" s="570" t="s">
        <v>3</v>
      </c>
      <c r="D144" s="42" t="s">
        <v>115</v>
      </c>
      <c r="E144" s="31"/>
      <c r="F144" s="291"/>
      <c r="G144" s="291"/>
      <c r="H144" s="291"/>
      <c r="I144" s="291"/>
      <c r="J144" s="43" t="str">
        <f t="shared" si="4"/>
        <v/>
      </c>
      <c r="K144" s="35" t="str">
        <f t="shared" si="5"/>
        <v/>
      </c>
      <c r="L144" s="35" t="str">
        <f t="shared" si="6"/>
        <v/>
      </c>
      <c r="M144" s="35" t="str">
        <f t="shared" si="7"/>
        <v/>
      </c>
    </row>
    <row r="145" spans="1:13" ht="15" customHeight="1">
      <c r="A145" s="569"/>
      <c r="B145" s="574"/>
      <c r="C145" s="570"/>
      <c r="D145" s="44" t="s">
        <v>490</v>
      </c>
      <c r="E145" s="31"/>
      <c r="F145" s="291"/>
      <c r="G145" s="291"/>
      <c r="H145" s="291"/>
      <c r="I145" s="291"/>
      <c r="J145" s="43" t="str">
        <f t="shared" ref="J145:J208" si="8">IFERROR((F145/E145),"")</f>
        <v/>
      </c>
      <c r="K145" s="35" t="str">
        <f t="shared" ref="K145:K208" si="9">IFERROR(((F145+G145)/E145),"")</f>
        <v/>
      </c>
      <c r="L145" s="35" t="str">
        <f t="shared" ref="L145:L208" si="10">IFERROR(((F145+G145+H145)/E145),"")</f>
        <v/>
      </c>
      <c r="M145" s="35" t="str">
        <f t="shared" ref="M145:M208" si="11">IFERROR(((F145+G145+H145+I145)/E145),"")</f>
        <v/>
      </c>
    </row>
    <row r="146" spans="1:13" ht="15" customHeight="1">
      <c r="A146" s="569"/>
      <c r="B146" s="574"/>
      <c r="C146" s="570" t="s">
        <v>4</v>
      </c>
      <c r="D146" s="42" t="s">
        <v>115</v>
      </c>
      <c r="E146" s="31"/>
      <c r="F146" s="291"/>
      <c r="G146" s="291"/>
      <c r="H146" s="291"/>
      <c r="I146" s="291"/>
      <c r="J146" s="43" t="str">
        <f t="shared" si="8"/>
        <v/>
      </c>
      <c r="K146" s="35" t="str">
        <f t="shared" si="9"/>
        <v/>
      </c>
      <c r="L146" s="35" t="str">
        <f t="shared" si="10"/>
        <v/>
      </c>
      <c r="M146" s="35" t="str">
        <f t="shared" si="11"/>
        <v/>
      </c>
    </row>
    <row r="147" spans="1:13" ht="15" customHeight="1">
      <c r="A147" s="569"/>
      <c r="B147" s="574"/>
      <c r="C147" s="570"/>
      <c r="D147" s="44" t="s">
        <v>490</v>
      </c>
      <c r="E147" s="31"/>
      <c r="F147" s="291"/>
      <c r="G147" s="291"/>
      <c r="H147" s="291"/>
      <c r="I147" s="291"/>
      <c r="J147" s="43" t="str">
        <f t="shared" si="8"/>
        <v/>
      </c>
      <c r="K147" s="35" t="str">
        <f t="shared" si="9"/>
        <v/>
      </c>
      <c r="L147" s="35" t="str">
        <f t="shared" si="10"/>
        <v/>
      </c>
      <c r="M147" s="35" t="str">
        <f t="shared" si="11"/>
        <v/>
      </c>
    </row>
    <row r="148" spans="1:13" ht="15" customHeight="1">
      <c r="A148" s="569"/>
      <c r="B148" s="574"/>
      <c r="C148" s="570" t="s">
        <v>5</v>
      </c>
      <c r="D148" s="44" t="s">
        <v>115</v>
      </c>
      <c r="E148" s="31"/>
      <c r="F148" s="291"/>
      <c r="G148" s="291"/>
      <c r="H148" s="291"/>
      <c r="I148" s="291"/>
      <c r="J148" s="43" t="str">
        <f t="shared" si="8"/>
        <v/>
      </c>
      <c r="K148" s="35" t="str">
        <f t="shared" si="9"/>
        <v/>
      </c>
      <c r="L148" s="35" t="str">
        <f t="shared" si="10"/>
        <v/>
      </c>
      <c r="M148" s="35" t="str">
        <f t="shared" si="11"/>
        <v/>
      </c>
    </row>
    <row r="149" spans="1:13" ht="15" customHeight="1">
      <c r="A149" s="569"/>
      <c r="B149" s="574"/>
      <c r="C149" s="570"/>
      <c r="D149" s="44" t="s">
        <v>491</v>
      </c>
      <c r="E149" s="31"/>
      <c r="F149" s="291"/>
      <c r="G149" s="291"/>
      <c r="H149" s="291"/>
      <c r="I149" s="291"/>
      <c r="J149" s="43" t="str">
        <f t="shared" si="8"/>
        <v/>
      </c>
      <c r="K149" s="35" t="str">
        <f t="shared" si="9"/>
        <v/>
      </c>
      <c r="L149" s="35" t="str">
        <f t="shared" si="10"/>
        <v/>
      </c>
      <c r="M149" s="35" t="str">
        <f t="shared" si="11"/>
        <v/>
      </c>
    </row>
    <row r="150" spans="1:13" ht="15" customHeight="1">
      <c r="A150" s="569"/>
      <c r="B150" s="574"/>
      <c r="C150" s="570" t="s">
        <v>6</v>
      </c>
      <c r="D150" s="44" t="s">
        <v>115</v>
      </c>
      <c r="E150" s="31"/>
      <c r="F150" s="291"/>
      <c r="G150" s="291"/>
      <c r="H150" s="291"/>
      <c r="I150" s="291"/>
      <c r="J150" s="43" t="str">
        <f t="shared" si="8"/>
        <v/>
      </c>
      <c r="K150" s="35" t="str">
        <f t="shared" si="9"/>
        <v/>
      </c>
      <c r="L150" s="35" t="str">
        <f t="shared" si="10"/>
        <v/>
      </c>
      <c r="M150" s="35" t="str">
        <f t="shared" si="11"/>
        <v/>
      </c>
    </row>
    <row r="151" spans="1:13" ht="15" customHeight="1">
      <c r="A151" s="569"/>
      <c r="B151" s="574"/>
      <c r="C151" s="570"/>
      <c r="D151" s="44" t="s">
        <v>491</v>
      </c>
      <c r="E151" s="31"/>
      <c r="F151" s="291"/>
      <c r="G151" s="291"/>
      <c r="H151" s="291"/>
      <c r="I151" s="291"/>
      <c r="J151" s="43" t="str">
        <f t="shared" si="8"/>
        <v/>
      </c>
      <c r="K151" s="35" t="str">
        <f t="shared" si="9"/>
        <v/>
      </c>
      <c r="L151" s="35" t="str">
        <f t="shared" si="10"/>
        <v/>
      </c>
      <c r="M151" s="35" t="str">
        <f t="shared" si="11"/>
        <v/>
      </c>
    </row>
    <row r="152" spans="1:13" ht="15" customHeight="1">
      <c r="A152" s="550">
        <v>18</v>
      </c>
      <c r="B152" s="551"/>
      <c r="C152" s="554" t="s">
        <v>3</v>
      </c>
      <c r="D152" s="37" t="s">
        <v>115</v>
      </c>
      <c r="E152" s="31"/>
      <c r="F152" s="291"/>
      <c r="G152" s="291"/>
      <c r="H152" s="291"/>
      <c r="I152" s="291"/>
      <c r="J152" s="40" t="str">
        <f t="shared" si="8"/>
        <v/>
      </c>
      <c r="K152" s="40" t="str">
        <f t="shared" si="9"/>
        <v/>
      </c>
      <c r="L152" s="40" t="str">
        <f t="shared" si="10"/>
        <v/>
      </c>
      <c r="M152" s="40" t="str">
        <f t="shared" si="11"/>
        <v/>
      </c>
    </row>
    <row r="153" spans="1:13" ht="15" customHeight="1">
      <c r="A153" s="550"/>
      <c r="B153" s="552"/>
      <c r="C153" s="554"/>
      <c r="D153" s="41" t="s">
        <v>490</v>
      </c>
      <c r="E153" s="31"/>
      <c r="F153" s="291"/>
      <c r="G153" s="291"/>
      <c r="H153" s="291"/>
      <c r="I153" s="291"/>
      <c r="J153" s="40" t="str">
        <f t="shared" si="8"/>
        <v/>
      </c>
      <c r="K153" s="40" t="str">
        <f t="shared" si="9"/>
        <v/>
      </c>
      <c r="L153" s="40" t="str">
        <f t="shared" si="10"/>
        <v/>
      </c>
      <c r="M153" s="40" t="str">
        <f t="shared" si="11"/>
        <v/>
      </c>
    </row>
    <row r="154" spans="1:13" ht="15" customHeight="1">
      <c r="A154" s="550"/>
      <c r="B154" s="552"/>
      <c r="C154" s="554" t="s">
        <v>4</v>
      </c>
      <c r="D154" s="37" t="s">
        <v>115</v>
      </c>
      <c r="E154" s="31"/>
      <c r="F154" s="291"/>
      <c r="G154" s="291"/>
      <c r="H154" s="291"/>
      <c r="I154" s="291"/>
      <c r="J154" s="40" t="str">
        <f t="shared" si="8"/>
        <v/>
      </c>
      <c r="K154" s="40" t="str">
        <f t="shared" si="9"/>
        <v/>
      </c>
      <c r="L154" s="40" t="str">
        <f t="shared" si="10"/>
        <v/>
      </c>
      <c r="M154" s="40" t="str">
        <f t="shared" si="11"/>
        <v/>
      </c>
    </row>
    <row r="155" spans="1:13" ht="15" customHeight="1">
      <c r="A155" s="550"/>
      <c r="B155" s="552"/>
      <c r="C155" s="554"/>
      <c r="D155" s="41" t="s">
        <v>490</v>
      </c>
      <c r="E155" s="31"/>
      <c r="F155" s="291"/>
      <c r="G155" s="291"/>
      <c r="H155" s="291"/>
      <c r="I155" s="291"/>
      <c r="J155" s="40" t="str">
        <f t="shared" si="8"/>
        <v/>
      </c>
      <c r="K155" s="40" t="str">
        <f t="shared" si="9"/>
        <v/>
      </c>
      <c r="L155" s="40" t="str">
        <f t="shared" si="10"/>
        <v/>
      </c>
      <c r="M155" s="40" t="str">
        <f t="shared" si="11"/>
        <v/>
      </c>
    </row>
    <row r="156" spans="1:13" ht="15" customHeight="1">
      <c r="A156" s="550"/>
      <c r="B156" s="552"/>
      <c r="C156" s="554" t="s">
        <v>5</v>
      </c>
      <c r="D156" s="41" t="s">
        <v>115</v>
      </c>
      <c r="E156" s="31"/>
      <c r="F156" s="291"/>
      <c r="G156" s="291"/>
      <c r="H156" s="291"/>
      <c r="I156" s="291"/>
      <c r="J156" s="40" t="str">
        <f t="shared" si="8"/>
        <v/>
      </c>
      <c r="K156" s="40" t="str">
        <f t="shared" si="9"/>
        <v/>
      </c>
      <c r="L156" s="40" t="str">
        <f t="shared" si="10"/>
        <v/>
      </c>
      <c r="M156" s="40" t="str">
        <f t="shared" si="11"/>
        <v/>
      </c>
    </row>
    <row r="157" spans="1:13" ht="15" customHeight="1">
      <c r="A157" s="550"/>
      <c r="B157" s="552"/>
      <c r="C157" s="554"/>
      <c r="D157" s="41" t="s">
        <v>491</v>
      </c>
      <c r="E157" s="31"/>
      <c r="F157" s="291"/>
      <c r="G157" s="291"/>
      <c r="H157" s="291"/>
      <c r="I157" s="291"/>
      <c r="J157" s="40" t="str">
        <f t="shared" si="8"/>
        <v/>
      </c>
      <c r="K157" s="40" t="str">
        <f t="shared" si="9"/>
        <v/>
      </c>
      <c r="L157" s="40" t="str">
        <f t="shared" si="10"/>
        <v/>
      </c>
      <c r="M157" s="40" t="str">
        <f t="shared" si="11"/>
        <v/>
      </c>
    </row>
    <row r="158" spans="1:13" ht="15" customHeight="1">
      <c r="A158" s="550"/>
      <c r="B158" s="552"/>
      <c r="C158" s="554" t="s">
        <v>6</v>
      </c>
      <c r="D158" s="41" t="s">
        <v>115</v>
      </c>
      <c r="E158" s="31"/>
      <c r="F158" s="291"/>
      <c r="G158" s="291"/>
      <c r="H158" s="291"/>
      <c r="I158" s="291"/>
      <c r="J158" s="40" t="str">
        <f t="shared" si="8"/>
        <v/>
      </c>
      <c r="K158" s="40" t="str">
        <f t="shared" si="9"/>
        <v/>
      </c>
      <c r="L158" s="40" t="str">
        <f t="shared" si="10"/>
        <v/>
      </c>
      <c r="M158" s="40" t="str">
        <f t="shared" si="11"/>
        <v/>
      </c>
    </row>
    <row r="159" spans="1:13" ht="15" customHeight="1">
      <c r="A159" s="550"/>
      <c r="B159" s="553"/>
      <c r="C159" s="554"/>
      <c r="D159" s="41" t="s">
        <v>491</v>
      </c>
      <c r="E159" s="31"/>
      <c r="F159" s="291"/>
      <c r="G159" s="291"/>
      <c r="H159" s="291"/>
      <c r="I159" s="291"/>
      <c r="J159" s="40" t="str">
        <f t="shared" si="8"/>
        <v/>
      </c>
      <c r="K159" s="40" t="str">
        <f t="shared" si="9"/>
        <v/>
      </c>
      <c r="L159" s="40" t="str">
        <f t="shared" si="10"/>
        <v/>
      </c>
      <c r="M159" s="40" t="str">
        <f t="shared" si="11"/>
        <v/>
      </c>
    </row>
    <row r="160" spans="1:13" ht="15" customHeight="1">
      <c r="A160" s="569">
        <v>19</v>
      </c>
      <c r="B160" s="574"/>
      <c r="C160" s="570" t="s">
        <v>3</v>
      </c>
      <c r="D160" s="42" t="s">
        <v>115</v>
      </c>
      <c r="E160" s="31"/>
      <c r="F160" s="291"/>
      <c r="G160" s="291"/>
      <c r="H160" s="291"/>
      <c r="I160" s="291"/>
      <c r="J160" s="43" t="str">
        <f t="shared" si="8"/>
        <v/>
      </c>
      <c r="K160" s="35" t="str">
        <f t="shared" si="9"/>
        <v/>
      </c>
      <c r="L160" s="35" t="str">
        <f t="shared" si="10"/>
        <v/>
      </c>
      <c r="M160" s="35" t="str">
        <f t="shared" si="11"/>
        <v/>
      </c>
    </row>
    <row r="161" spans="1:13" ht="15" customHeight="1">
      <c r="A161" s="569"/>
      <c r="B161" s="574"/>
      <c r="C161" s="570"/>
      <c r="D161" s="44" t="s">
        <v>490</v>
      </c>
      <c r="E161" s="31"/>
      <c r="F161" s="291"/>
      <c r="G161" s="291"/>
      <c r="H161" s="291"/>
      <c r="I161" s="291"/>
      <c r="J161" s="43" t="str">
        <f t="shared" si="8"/>
        <v/>
      </c>
      <c r="K161" s="35" t="str">
        <f t="shared" si="9"/>
        <v/>
      </c>
      <c r="L161" s="35" t="str">
        <f t="shared" si="10"/>
        <v/>
      </c>
      <c r="M161" s="35" t="str">
        <f t="shared" si="11"/>
        <v/>
      </c>
    </row>
    <row r="162" spans="1:13" ht="15" customHeight="1">
      <c r="A162" s="569"/>
      <c r="B162" s="574"/>
      <c r="C162" s="570" t="s">
        <v>4</v>
      </c>
      <c r="D162" s="42" t="s">
        <v>115</v>
      </c>
      <c r="E162" s="31"/>
      <c r="F162" s="291"/>
      <c r="G162" s="291"/>
      <c r="H162" s="291"/>
      <c r="I162" s="291"/>
      <c r="J162" s="43" t="str">
        <f t="shared" si="8"/>
        <v/>
      </c>
      <c r="K162" s="35" t="str">
        <f t="shared" si="9"/>
        <v/>
      </c>
      <c r="L162" s="35" t="str">
        <f t="shared" si="10"/>
        <v/>
      </c>
      <c r="M162" s="35" t="str">
        <f t="shared" si="11"/>
        <v/>
      </c>
    </row>
    <row r="163" spans="1:13" ht="15" customHeight="1">
      <c r="A163" s="569"/>
      <c r="B163" s="574"/>
      <c r="C163" s="570"/>
      <c r="D163" s="44" t="s">
        <v>490</v>
      </c>
      <c r="E163" s="31"/>
      <c r="F163" s="291"/>
      <c r="G163" s="291"/>
      <c r="H163" s="291"/>
      <c r="I163" s="291"/>
      <c r="J163" s="43" t="str">
        <f t="shared" si="8"/>
        <v/>
      </c>
      <c r="K163" s="35" t="str">
        <f t="shared" si="9"/>
        <v/>
      </c>
      <c r="L163" s="35" t="str">
        <f t="shared" si="10"/>
        <v/>
      </c>
      <c r="M163" s="35" t="str">
        <f t="shared" si="11"/>
        <v/>
      </c>
    </row>
    <row r="164" spans="1:13" ht="15" customHeight="1">
      <c r="A164" s="569"/>
      <c r="B164" s="574"/>
      <c r="C164" s="570" t="s">
        <v>5</v>
      </c>
      <c r="D164" s="44" t="s">
        <v>115</v>
      </c>
      <c r="E164" s="31"/>
      <c r="F164" s="291"/>
      <c r="G164" s="291"/>
      <c r="H164" s="291"/>
      <c r="I164" s="291"/>
      <c r="J164" s="43" t="str">
        <f t="shared" si="8"/>
        <v/>
      </c>
      <c r="K164" s="35" t="str">
        <f t="shared" si="9"/>
        <v/>
      </c>
      <c r="L164" s="35" t="str">
        <f t="shared" si="10"/>
        <v/>
      </c>
      <c r="M164" s="35" t="str">
        <f t="shared" si="11"/>
        <v/>
      </c>
    </row>
    <row r="165" spans="1:13" ht="15" customHeight="1">
      <c r="A165" s="569"/>
      <c r="B165" s="574"/>
      <c r="C165" s="570"/>
      <c r="D165" s="44" t="s">
        <v>491</v>
      </c>
      <c r="E165" s="31"/>
      <c r="F165" s="291"/>
      <c r="G165" s="291"/>
      <c r="H165" s="291"/>
      <c r="I165" s="291"/>
      <c r="J165" s="43" t="str">
        <f t="shared" si="8"/>
        <v/>
      </c>
      <c r="K165" s="35" t="str">
        <f t="shared" si="9"/>
        <v/>
      </c>
      <c r="L165" s="35" t="str">
        <f t="shared" si="10"/>
        <v/>
      </c>
      <c r="M165" s="35" t="str">
        <f t="shared" si="11"/>
        <v/>
      </c>
    </row>
    <row r="166" spans="1:13" ht="15" customHeight="1">
      <c r="A166" s="569"/>
      <c r="B166" s="574"/>
      <c r="C166" s="570" t="s">
        <v>6</v>
      </c>
      <c r="D166" s="44" t="s">
        <v>115</v>
      </c>
      <c r="E166" s="31"/>
      <c r="F166" s="291"/>
      <c r="G166" s="291"/>
      <c r="H166" s="291"/>
      <c r="I166" s="291"/>
      <c r="J166" s="43" t="str">
        <f t="shared" si="8"/>
        <v/>
      </c>
      <c r="K166" s="35" t="str">
        <f t="shared" si="9"/>
        <v/>
      </c>
      <c r="L166" s="35" t="str">
        <f t="shared" si="10"/>
        <v/>
      </c>
      <c r="M166" s="35" t="str">
        <f t="shared" si="11"/>
        <v/>
      </c>
    </row>
    <row r="167" spans="1:13" ht="15" customHeight="1">
      <c r="A167" s="569"/>
      <c r="B167" s="574"/>
      <c r="C167" s="570"/>
      <c r="D167" s="44" t="s">
        <v>491</v>
      </c>
      <c r="E167" s="31"/>
      <c r="F167" s="291"/>
      <c r="G167" s="291"/>
      <c r="H167" s="291"/>
      <c r="I167" s="291"/>
      <c r="J167" s="43" t="str">
        <f t="shared" si="8"/>
        <v/>
      </c>
      <c r="K167" s="35" t="str">
        <f t="shared" si="9"/>
        <v/>
      </c>
      <c r="L167" s="35" t="str">
        <f t="shared" si="10"/>
        <v/>
      </c>
      <c r="M167" s="35" t="str">
        <f t="shared" si="11"/>
        <v/>
      </c>
    </row>
    <row r="168" spans="1:13" ht="15" customHeight="1">
      <c r="A168" s="550">
        <v>20</v>
      </c>
      <c r="B168" s="551"/>
      <c r="C168" s="554" t="s">
        <v>3</v>
      </c>
      <c r="D168" s="37" t="s">
        <v>115</v>
      </c>
      <c r="E168" s="31"/>
      <c r="F168" s="291"/>
      <c r="G168" s="291"/>
      <c r="H168" s="291"/>
      <c r="I168" s="291"/>
      <c r="J168" s="40" t="str">
        <f t="shared" si="8"/>
        <v/>
      </c>
      <c r="K168" s="40" t="str">
        <f t="shared" si="9"/>
        <v/>
      </c>
      <c r="L168" s="40" t="str">
        <f t="shared" si="10"/>
        <v/>
      </c>
      <c r="M168" s="40" t="str">
        <f t="shared" si="11"/>
        <v/>
      </c>
    </row>
    <row r="169" spans="1:13" ht="15" customHeight="1">
      <c r="A169" s="550"/>
      <c r="B169" s="552"/>
      <c r="C169" s="554"/>
      <c r="D169" s="41" t="s">
        <v>490</v>
      </c>
      <c r="E169" s="31"/>
      <c r="F169" s="291"/>
      <c r="G169" s="291"/>
      <c r="H169" s="291"/>
      <c r="I169" s="291"/>
      <c r="J169" s="40" t="str">
        <f t="shared" si="8"/>
        <v/>
      </c>
      <c r="K169" s="40" t="str">
        <f t="shared" si="9"/>
        <v/>
      </c>
      <c r="L169" s="40" t="str">
        <f t="shared" si="10"/>
        <v/>
      </c>
      <c r="M169" s="40" t="str">
        <f t="shared" si="11"/>
        <v/>
      </c>
    </row>
    <row r="170" spans="1:13" ht="15" customHeight="1">
      <c r="A170" s="550"/>
      <c r="B170" s="552"/>
      <c r="C170" s="554" t="s">
        <v>4</v>
      </c>
      <c r="D170" s="37" t="s">
        <v>115</v>
      </c>
      <c r="E170" s="31"/>
      <c r="F170" s="291"/>
      <c r="G170" s="291"/>
      <c r="H170" s="291"/>
      <c r="I170" s="291"/>
      <c r="J170" s="40" t="str">
        <f t="shared" si="8"/>
        <v/>
      </c>
      <c r="K170" s="40" t="str">
        <f t="shared" si="9"/>
        <v/>
      </c>
      <c r="L170" s="40" t="str">
        <f t="shared" si="10"/>
        <v/>
      </c>
      <c r="M170" s="40" t="str">
        <f t="shared" si="11"/>
        <v/>
      </c>
    </row>
    <row r="171" spans="1:13" ht="15" customHeight="1">
      <c r="A171" s="550"/>
      <c r="B171" s="552"/>
      <c r="C171" s="554"/>
      <c r="D171" s="41" t="s">
        <v>490</v>
      </c>
      <c r="E171" s="31"/>
      <c r="F171" s="291"/>
      <c r="G171" s="291"/>
      <c r="H171" s="291"/>
      <c r="I171" s="291"/>
      <c r="J171" s="40" t="str">
        <f t="shared" si="8"/>
        <v/>
      </c>
      <c r="K171" s="40" t="str">
        <f t="shared" si="9"/>
        <v/>
      </c>
      <c r="L171" s="40" t="str">
        <f t="shared" si="10"/>
        <v/>
      </c>
      <c r="M171" s="40" t="str">
        <f t="shared" si="11"/>
        <v/>
      </c>
    </row>
    <row r="172" spans="1:13" ht="15" customHeight="1">
      <c r="A172" s="550"/>
      <c r="B172" s="552"/>
      <c r="C172" s="554" t="s">
        <v>5</v>
      </c>
      <c r="D172" s="41" t="s">
        <v>115</v>
      </c>
      <c r="E172" s="31"/>
      <c r="F172" s="291"/>
      <c r="G172" s="291"/>
      <c r="H172" s="291"/>
      <c r="I172" s="291"/>
      <c r="J172" s="40" t="str">
        <f t="shared" si="8"/>
        <v/>
      </c>
      <c r="K172" s="40" t="str">
        <f t="shared" si="9"/>
        <v/>
      </c>
      <c r="L172" s="40" t="str">
        <f t="shared" si="10"/>
        <v/>
      </c>
      <c r="M172" s="40" t="str">
        <f t="shared" si="11"/>
        <v/>
      </c>
    </row>
    <row r="173" spans="1:13" ht="15" customHeight="1">
      <c r="A173" s="550"/>
      <c r="B173" s="552"/>
      <c r="C173" s="554"/>
      <c r="D173" s="41" t="s">
        <v>491</v>
      </c>
      <c r="E173" s="31"/>
      <c r="F173" s="291"/>
      <c r="G173" s="291"/>
      <c r="H173" s="291"/>
      <c r="I173" s="291"/>
      <c r="J173" s="40" t="str">
        <f t="shared" si="8"/>
        <v/>
      </c>
      <c r="K173" s="40" t="str">
        <f t="shared" si="9"/>
        <v/>
      </c>
      <c r="L173" s="40" t="str">
        <f t="shared" si="10"/>
        <v/>
      </c>
      <c r="M173" s="40" t="str">
        <f t="shared" si="11"/>
        <v/>
      </c>
    </row>
    <row r="174" spans="1:13" ht="15" customHeight="1">
      <c r="A174" s="550"/>
      <c r="B174" s="552"/>
      <c r="C174" s="554" t="s">
        <v>6</v>
      </c>
      <c r="D174" s="41" t="s">
        <v>115</v>
      </c>
      <c r="E174" s="31"/>
      <c r="F174" s="291"/>
      <c r="G174" s="291"/>
      <c r="H174" s="291"/>
      <c r="I174" s="291"/>
      <c r="J174" s="40" t="str">
        <f t="shared" si="8"/>
        <v/>
      </c>
      <c r="K174" s="40" t="str">
        <f t="shared" si="9"/>
        <v/>
      </c>
      <c r="L174" s="40" t="str">
        <f t="shared" si="10"/>
        <v/>
      </c>
      <c r="M174" s="40" t="str">
        <f t="shared" si="11"/>
        <v/>
      </c>
    </row>
    <row r="175" spans="1:13" ht="15" customHeight="1">
      <c r="A175" s="550"/>
      <c r="B175" s="553"/>
      <c r="C175" s="554"/>
      <c r="D175" s="41" t="s">
        <v>491</v>
      </c>
      <c r="E175" s="31"/>
      <c r="F175" s="291"/>
      <c r="G175" s="291"/>
      <c r="H175" s="291"/>
      <c r="I175" s="291"/>
      <c r="J175" s="40" t="str">
        <f t="shared" si="8"/>
        <v/>
      </c>
      <c r="K175" s="40" t="str">
        <f t="shared" si="9"/>
        <v/>
      </c>
      <c r="L175" s="40" t="str">
        <f t="shared" si="10"/>
        <v/>
      </c>
      <c r="M175" s="40" t="str">
        <f t="shared" si="11"/>
        <v/>
      </c>
    </row>
    <row r="176" spans="1:13" ht="15" customHeight="1">
      <c r="A176" s="569">
        <v>21</v>
      </c>
      <c r="B176" s="574"/>
      <c r="C176" s="570" t="s">
        <v>3</v>
      </c>
      <c r="D176" s="42" t="s">
        <v>115</v>
      </c>
      <c r="E176" s="31"/>
      <c r="F176" s="291"/>
      <c r="G176" s="291"/>
      <c r="H176" s="291"/>
      <c r="I176" s="291"/>
      <c r="J176" s="43" t="str">
        <f t="shared" si="8"/>
        <v/>
      </c>
      <c r="K176" s="35" t="str">
        <f t="shared" si="9"/>
        <v/>
      </c>
      <c r="L176" s="35" t="str">
        <f t="shared" si="10"/>
        <v/>
      </c>
      <c r="M176" s="35" t="str">
        <f t="shared" si="11"/>
        <v/>
      </c>
    </row>
    <row r="177" spans="1:13" ht="15" customHeight="1">
      <c r="A177" s="569"/>
      <c r="B177" s="574"/>
      <c r="C177" s="570"/>
      <c r="D177" s="44" t="s">
        <v>490</v>
      </c>
      <c r="E177" s="31"/>
      <c r="F177" s="291"/>
      <c r="G177" s="291"/>
      <c r="H177" s="291"/>
      <c r="I177" s="291"/>
      <c r="J177" s="43" t="str">
        <f t="shared" si="8"/>
        <v/>
      </c>
      <c r="K177" s="35" t="str">
        <f t="shared" si="9"/>
        <v/>
      </c>
      <c r="L177" s="35" t="str">
        <f t="shared" si="10"/>
        <v/>
      </c>
      <c r="M177" s="35" t="str">
        <f t="shared" si="11"/>
        <v/>
      </c>
    </row>
    <row r="178" spans="1:13" ht="15" customHeight="1">
      <c r="A178" s="569"/>
      <c r="B178" s="574"/>
      <c r="C178" s="570" t="s">
        <v>4</v>
      </c>
      <c r="D178" s="42" t="s">
        <v>115</v>
      </c>
      <c r="E178" s="31"/>
      <c r="F178" s="291"/>
      <c r="G178" s="291"/>
      <c r="H178" s="291"/>
      <c r="I178" s="291"/>
      <c r="J178" s="43" t="str">
        <f t="shared" si="8"/>
        <v/>
      </c>
      <c r="K178" s="35" t="str">
        <f t="shared" si="9"/>
        <v/>
      </c>
      <c r="L178" s="35" t="str">
        <f t="shared" si="10"/>
        <v/>
      </c>
      <c r="M178" s="35" t="str">
        <f t="shared" si="11"/>
        <v/>
      </c>
    </row>
    <row r="179" spans="1:13" ht="15" customHeight="1">
      <c r="A179" s="569"/>
      <c r="B179" s="574"/>
      <c r="C179" s="570"/>
      <c r="D179" s="44" t="s">
        <v>490</v>
      </c>
      <c r="E179" s="31"/>
      <c r="F179" s="291"/>
      <c r="G179" s="291"/>
      <c r="H179" s="291"/>
      <c r="I179" s="291"/>
      <c r="J179" s="43" t="str">
        <f t="shared" si="8"/>
        <v/>
      </c>
      <c r="K179" s="35" t="str">
        <f t="shared" si="9"/>
        <v/>
      </c>
      <c r="L179" s="35" t="str">
        <f t="shared" si="10"/>
        <v/>
      </c>
      <c r="M179" s="35" t="str">
        <f t="shared" si="11"/>
        <v/>
      </c>
    </row>
    <row r="180" spans="1:13" ht="15" customHeight="1">
      <c r="A180" s="569"/>
      <c r="B180" s="574"/>
      <c r="C180" s="570" t="s">
        <v>5</v>
      </c>
      <c r="D180" s="44" t="s">
        <v>115</v>
      </c>
      <c r="E180" s="31"/>
      <c r="F180" s="291"/>
      <c r="G180" s="291"/>
      <c r="H180" s="291"/>
      <c r="I180" s="291"/>
      <c r="J180" s="43" t="str">
        <f t="shared" si="8"/>
        <v/>
      </c>
      <c r="K180" s="35" t="str">
        <f t="shared" si="9"/>
        <v/>
      </c>
      <c r="L180" s="35" t="str">
        <f t="shared" si="10"/>
        <v/>
      </c>
      <c r="M180" s="35" t="str">
        <f t="shared" si="11"/>
        <v/>
      </c>
    </row>
    <row r="181" spans="1:13" ht="15" customHeight="1">
      <c r="A181" s="569"/>
      <c r="B181" s="574"/>
      <c r="C181" s="570"/>
      <c r="D181" s="44" t="s">
        <v>491</v>
      </c>
      <c r="E181" s="31"/>
      <c r="F181" s="291"/>
      <c r="G181" s="291"/>
      <c r="H181" s="291"/>
      <c r="I181" s="291"/>
      <c r="J181" s="43" t="str">
        <f t="shared" si="8"/>
        <v/>
      </c>
      <c r="K181" s="35" t="str">
        <f t="shared" si="9"/>
        <v/>
      </c>
      <c r="L181" s="35" t="str">
        <f t="shared" si="10"/>
        <v/>
      </c>
      <c r="M181" s="35" t="str">
        <f t="shared" si="11"/>
        <v/>
      </c>
    </row>
    <row r="182" spans="1:13" ht="15" customHeight="1">
      <c r="A182" s="569"/>
      <c r="B182" s="574"/>
      <c r="C182" s="570" t="s">
        <v>6</v>
      </c>
      <c r="D182" s="44" t="s">
        <v>115</v>
      </c>
      <c r="E182" s="31"/>
      <c r="F182" s="291"/>
      <c r="G182" s="291"/>
      <c r="H182" s="291"/>
      <c r="I182" s="291"/>
      <c r="J182" s="43" t="str">
        <f t="shared" si="8"/>
        <v/>
      </c>
      <c r="K182" s="35" t="str">
        <f t="shared" si="9"/>
        <v/>
      </c>
      <c r="L182" s="35" t="str">
        <f t="shared" si="10"/>
        <v/>
      </c>
      <c r="M182" s="35" t="str">
        <f t="shared" si="11"/>
        <v/>
      </c>
    </row>
    <row r="183" spans="1:13" ht="15" customHeight="1">
      <c r="A183" s="569"/>
      <c r="B183" s="574"/>
      <c r="C183" s="570"/>
      <c r="D183" s="44" t="s">
        <v>491</v>
      </c>
      <c r="E183" s="31"/>
      <c r="F183" s="291"/>
      <c r="G183" s="291"/>
      <c r="H183" s="291"/>
      <c r="I183" s="291"/>
      <c r="J183" s="43" t="str">
        <f t="shared" si="8"/>
        <v/>
      </c>
      <c r="K183" s="35" t="str">
        <f t="shared" si="9"/>
        <v/>
      </c>
      <c r="L183" s="35" t="str">
        <f t="shared" si="10"/>
        <v/>
      </c>
      <c r="M183" s="35" t="str">
        <f t="shared" si="11"/>
        <v/>
      </c>
    </row>
    <row r="184" spans="1:13" ht="15" customHeight="1">
      <c r="A184" s="550">
        <v>22</v>
      </c>
      <c r="B184" s="551"/>
      <c r="C184" s="554" t="s">
        <v>3</v>
      </c>
      <c r="D184" s="37" t="s">
        <v>115</v>
      </c>
      <c r="E184" s="31"/>
      <c r="F184" s="291"/>
      <c r="G184" s="291"/>
      <c r="H184" s="291"/>
      <c r="I184" s="291"/>
      <c r="J184" s="40" t="str">
        <f t="shared" si="8"/>
        <v/>
      </c>
      <c r="K184" s="40" t="str">
        <f t="shared" si="9"/>
        <v/>
      </c>
      <c r="L184" s="40" t="str">
        <f t="shared" si="10"/>
        <v/>
      </c>
      <c r="M184" s="40" t="str">
        <f t="shared" si="11"/>
        <v/>
      </c>
    </row>
    <row r="185" spans="1:13" ht="15" customHeight="1">
      <c r="A185" s="550"/>
      <c r="B185" s="552"/>
      <c r="C185" s="554"/>
      <c r="D185" s="41" t="s">
        <v>490</v>
      </c>
      <c r="E185" s="31"/>
      <c r="F185" s="291"/>
      <c r="G185" s="291"/>
      <c r="H185" s="291"/>
      <c r="I185" s="291"/>
      <c r="J185" s="40" t="str">
        <f t="shared" si="8"/>
        <v/>
      </c>
      <c r="K185" s="40" t="str">
        <f t="shared" si="9"/>
        <v/>
      </c>
      <c r="L185" s="40" t="str">
        <f t="shared" si="10"/>
        <v/>
      </c>
      <c r="M185" s="40" t="str">
        <f t="shared" si="11"/>
        <v/>
      </c>
    </row>
    <row r="186" spans="1:13" ht="15" customHeight="1">
      <c r="A186" s="550"/>
      <c r="B186" s="552"/>
      <c r="C186" s="554" t="s">
        <v>4</v>
      </c>
      <c r="D186" s="37" t="s">
        <v>115</v>
      </c>
      <c r="E186" s="31"/>
      <c r="F186" s="291"/>
      <c r="G186" s="291"/>
      <c r="H186" s="291"/>
      <c r="I186" s="291"/>
      <c r="J186" s="40" t="str">
        <f t="shared" si="8"/>
        <v/>
      </c>
      <c r="K186" s="40" t="str">
        <f t="shared" si="9"/>
        <v/>
      </c>
      <c r="L186" s="40" t="str">
        <f t="shared" si="10"/>
        <v/>
      </c>
      <c r="M186" s="40" t="str">
        <f t="shared" si="11"/>
        <v/>
      </c>
    </row>
    <row r="187" spans="1:13" ht="15" customHeight="1">
      <c r="A187" s="550"/>
      <c r="B187" s="552"/>
      <c r="C187" s="554"/>
      <c r="D187" s="41" t="s">
        <v>490</v>
      </c>
      <c r="E187" s="31"/>
      <c r="F187" s="291"/>
      <c r="G187" s="291"/>
      <c r="H187" s="291"/>
      <c r="I187" s="291"/>
      <c r="J187" s="40" t="str">
        <f t="shared" si="8"/>
        <v/>
      </c>
      <c r="K187" s="40" t="str">
        <f t="shared" si="9"/>
        <v/>
      </c>
      <c r="L187" s="40" t="str">
        <f t="shared" si="10"/>
        <v/>
      </c>
      <c r="M187" s="40" t="str">
        <f t="shared" si="11"/>
        <v/>
      </c>
    </row>
    <row r="188" spans="1:13" ht="15" customHeight="1">
      <c r="A188" s="550"/>
      <c r="B188" s="552"/>
      <c r="C188" s="554" t="s">
        <v>5</v>
      </c>
      <c r="D188" s="41" t="s">
        <v>115</v>
      </c>
      <c r="E188" s="31"/>
      <c r="F188" s="291"/>
      <c r="G188" s="291"/>
      <c r="H188" s="291"/>
      <c r="I188" s="291"/>
      <c r="J188" s="40" t="str">
        <f t="shared" si="8"/>
        <v/>
      </c>
      <c r="K188" s="40" t="str">
        <f t="shared" si="9"/>
        <v/>
      </c>
      <c r="L188" s="40" t="str">
        <f t="shared" si="10"/>
        <v/>
      </c>
      <c r="M188" s="40" t="str">
        <f t="shared" si="11"/>
        <v/>
      </c>
    </row>
    <row r="189" spans="1:13" ht="15" customHeight="1">
      <c r="A189" s="550"/>
      <c r="B189" s="552"/>
      <c r="C189" s="554"/>
      <c r="D189" s="41" t="s">
        <v>491</v>
      </c>
      <c r="E189" s="31"/>
      <c r="F189" s="291"/>
      <c r="G189" s="291"/>
      <c r="H189" s="291"/>
      <c r="I189" s="291"/>
      <c r="J189" s="40" t="str">
        <f t="shared" si="8"/>
        <v/>
      </c>
      <c r="K189" s="40" t="str">
        <f t="shared" si="9"/>
        <v/>
      </c>
      <c r="L189" s="40" t="str">
        <f t="shared" si="10"/>
        <v/>
      </c>
      <c r="M189" s="40" t="str">
        <f t="shared" si="11"/>
        <v/>
      </c>
    </row>
    <row r="190" spans="1:13" ht="15" customHeight="1">
      <c r="A190" s="550"/>
      <c r="B190" s="552"/>
      <c r="C190" s="554" t="s">
        <v>6</v>
      </c>
      <c r="D190" s="41" t="s">
        <v>115</v>
      </c>
      <c r="E190" s="31"/>
      <c r="F190" s="291"/>
      <c r="G190" s="291"/>
      <c r="H190" s="291"/>
      <c r="I190" s="291"/>
      <c r="J190" s="40" t="str">
        <f t="shared" si="8"/>
        <v/>
      </c>
      <c r="K190" s="40" t="str">
        <f t="shared" si="9"/>
        <v/>
      </c>
      <c r="L190" s="40" t="str">
        <f t="shared" si="10"/>
        <v/>
      </c>
      <c r="M190" s="40" t="str">
        <f t="shared" si="11"/>
        <v/>
      </c>
    </row>
    <row r="191" spans="1:13" ht="15" customHeight="1">
      <c r="A191" s="550"/>
      <c r="B191" s="553"/>
      <c r="C191" s="554"/>
      <c r="D191" s="41" t="s">
        <v>491</v>
      </c>
      <c r="E191" s="31"/>
      <c r="F191" s="291"/>
      <c r="G191" s="291"/>
      <c r="H191" s="291"/>
      <c r="I191" s="291"/>
      <c r="J191" s="40" t="str">
        <f t="shared" si="8"/>
        <v/>
      </c>
      <c r="K191" s="40" t="str">
        <f t="shared" si="9"/>
        <v/>
      </c>
      <c r="L191" s="40" t="str">
        <f t="shared" si="10"/>
        <v/>
      </c>
      <c r="M191" s="40" t="str">
        <f t="shared" si="11"/>
        <v/>
      </c>
    </row>
    <row r="192" spans="1:13" ht="15" customHeight="1">
      <c r="A192" s="569">
        <v>23</v>
      </c>
      <c r="B192" s="574"/>
      <c r="C192" s="570" t="s">
        <v>3</v>
      </c>
      <c r="D192" s="42" t="s">
        <v>115</v>
      </c>
      <c r="E192" s="31"/>
      <c r="F192" s="291"/>
      <c r="G192" s="291"/>
      <c r="H192" s="291"/>
      <c r="I192" s="291"/>
      <c r="J192" s="43" t="str">
        <f t="shared" si="8"/>
        <v/>
      </c>
      <c r="K192" s="35" t="str">
        <f t="shared" si="9"/>
        <v/>
      </c>
      <c r="L192" s="35" t="str">
        <f t="shared" si="10"/>
        <v/>
      </c>
      <c r="M192" s="35" t="str">
        <f t="shared" si="11"/>
        <v/>
      </c>
    </row>
    <row r="193" spans="1:13" ht="15" customHeight="1">
      <c r="A193" s="569"/>
      <c r="B193" s="574"/>
      <c r="C193" s="570"/>
      <c r="D193" s="44" t="s">
        <v>490</v>
      </c>
      <c r="E193" s="31"/>
      <c r="F193" s="291"/>
      <c r="G193" s="291"/>
      <c r="H193" s="291"/>
      <c r="I193" s="291"/>
      <c r="J193" s="43" t="str">
        <f t="shared" si="8"/>
        <v/>
      </c>
      <c r="K193" s="35" t="str">
        <f t="shared" si="9"/>
        <v/>
      </c>
      <c r="L193" s="35" t="str">
        <f t="shared" si="10"/>
        <v/>
      </c>
      <c r="M193" s="35" t="str">
        <f t="shared" si="11"/>
        <v/>
      </c>
    </row>
    <row r="194" spans="1:13" ht="15" customHeight="1">
      <c r="A194" s="569"/>
      <c r="B194" s="574"/>
      <c r="C194" s="570" t="s">
        <v>4</v>
      </c>
      <c r="D194" s="42" t="s">
        <v>115</v>
      </c>
      <c r="E194" s="31"/>
      <c r="F194" s="291"/>
      <c r="G194" s="291"/>
      <c r="H194" s="291"/>
      <c r="I194" s="291"/>
      <c r="J194" s="43" t="str">
        <f t="shared" si="8"/>
        <v/>
      </c>
      <c r="K194" s="35" t="str">
        <f t="shared" si="9"/>
        <v/>
      </c>
      <c r="L194" s="35" t="str">
        <f t="shared" si="10"/>
        <v/>
      </c>
      <c r="M194" s="35" t="str">
        <f t="shared" si="11"/>
        <v/>
      </c>
    </row>
    <row r="195" spans="1:13" ht="15" customHeight="1">
      <c r="A195" s="569"/>
      <c r="B195" s="574"/>
      <c r="C195" s="570"/>
      <c r="D195" s="44" t="s">
        <v>490</v>
      </c>
      <c r="E195" s="31"/>
      <c r="F195" s="291"/>
      <c r="G195" s="291"/>
      <c r="H195" s="291"/>
      <c r="I195" s="291"/>
      <c r="J195" s="43" t="str">
        <f t="shared" si="8"/>
        <v/>
      </c>
      <c r="K195" s="35" t="str">
        <f t="shared" si="9"/>
        <v/>
      </c>
      <c r="L195" s="35" t="str">
        <f t="shared" si="10"/>
        <v/>
      </c>
      <c r="M195" s="35" t="str">
        <f t="shared" si="11"/>
        <v/>
      </c>
    </row>
    <row r="196" spans="1:13" ht="15" customHeight="1">
      <c r="A196" s="569"/>
      <c r="B196" s="574"/>
      <c r="C196" s="570" t="s">
        <v>5</v>
      </c>
      <c r="D196" s="44" t="s">
        <v>115</v>
      </c>
      <c r="E196" s="31"/>
      <c r="F196" s="291"/>
      <c r="G196" s="291"/>
      <c r="H196" s="291"/>
      <c r="I196" s="291"/>
      <c r="J196" s="43" t="str">
        <f t="shared" si="8"/>
        <v/>
      </c>
      <c r="K196" s="35" t="str">
        <f t="shared" si="9"/>
        <v/>
      </c>
      <c r="L196" s="35" t="str">
        <f t="shared" si="10"/>
        <v/>
      </c>
      <c r="M196" s="35" t="str">
        <f t="shared" si="11"/>
        <v/>
      </c>
    </row>
    <row r="197" spans="1:13" ht="15" customHeight="1">
      <c r="A197" s="569"/>
      <c r="B197" s="574"/>
      <c r="C197" s="570"/>
      <c r="D197" s="44" t="s">
        <v>491</v>
      </c>
      <c r="E197" s="31"/>
      <c r="F197" s="291"/>
      <c r="G197" s="291"/>
      <c r="H197" s="291"/>
      <c r="I197" s="291"/>
      <c r="J197" s="43" t="str">
        <f t="shared" si="8"/>
        <v/>
      </c>
      <c r="K197" s="35" t="str">
        <f t="shared" si="9"/>
        <v/>
      </c>
      <c r="L197" s="35" t="str">
        <f t="shared" si="10"/>
        <v/>
      </c>
      <c r="M197" s="35" t="str">
        <f t="shared" si="11"/>
        <v/>
      </c>
    </row>
    <row r="198" spans="1:13" ht="15" customHeight="1">
      <c r="A198" s="569"/>
      <c r="B198" s="574"/>
      <c r="C198" s="570" t="s">
        <v>6</v>
      </c>
      <c r="D198" s="44" t="s">
        <v>115</v>
      </c>
      <c r="E198" s="31"/>
      <c r="F198" s="291"/>
      <c r="G198" s="291"/>
      <c r="H198" s="291"/>
      <c r="I198" s="291"/>
      <c r="J198" s="43" t="str">
        <f t="shared" si="8"/>
        <v/>
      </c>
      <c r="K198" s="35" t="str">
        <f t="shared" si="9"/>
        <v/>
      </c>
      <c r="L198" s="35" t="str">
        <f t="shared" si="10"/>
        <v/>
      </c>
      <c r="M198" s="35" t="str">
        <f t="shared" si="11"/>
        <v/>
      </c>
    </row>
    <row r="199" spans="1:13" ht="15" customHeight="1">
      <c r="A199" s="569"/>
      <c r="B199" s="574"/>
      <c r="C199" s="570"/>
      <c r="D199" s="44" t="s">
        <v>491</v>
      </c>
      <c r="E199" s="31"/>
      <c r="F199" s="291"/>
      <c r="G199" s="291"/>
      <c r="H199" s="291"/>
      <c r="I199" s="291"/>
      <c r="J199" s="43" t="str">
        <f t="shared" si="8"/>
        <v/>
      </c>
      <c r="K199" s="35" t="str">
        <f t="shared" si="9"/>
        <v/>
      </c>
      <c r="L199" s="35" t="str">
        <f t="shared" si="10"/>
        <v/>
      </c>
      <c r="M199" s="35" t="str">
        <f t="shared" si="11"/>
        <v/>
      </c>
    </row>
    <row r="200" spans="1:13" ht="15" customHeight="1">
      <c r="A200" s="550">
        <v>24</v>
      </c>
      <c r="B200" s="551"/>
      <c r="C200" s="554" t="s">
        <v>3</v>
      </c>
      <c r="D200" s="37" t="s">
        <v>115</v>
      </c>
      <c r="E200" s="31"/>
      <c r="F200" s="291"/>
      <c r="G200" s="291"/>
      <c r="H200" s="291"/>
      <c r="I200" s="291"/>
      <c r="J200" s="40" t="str">
        <f t="shared" si="8"/>
        <v/>
      </c>
      <c r="K200" s="40" t="str">
        <f t="shared" si="9"/>
        <v/>
      </c>
      <c r="L200" s="40" t="str">
        <f t="shared" si="10"/>
        <v/>
      </c>
      <c r="M200" s="40" t="str">
        <f t="shared" si="11"/>
        <v/>
      </c>
    </row>
    <row r="201" spans="1:13" ht="15" customHeight="1">
      <c r="A201" s="550"/>
      <c r="B201" s="552"/>
      <c r="C201" s="554"/>
      <c r="D201" s="41" t="s">
        <v>490</v>
      </c>
      <c r="E201" s="31"/>
      <c r="F201" s="291"/>
      <c r="G201" s="291"/>
      <c r="H201" s="291"/>
      <c r="I201" s="291"/>
      <c r="J201" s="40" t="str">
        <f t="shared" si="8"/>
        <v/>
      </c>
      <c r="K201" s="40" t="str">
        <f t="shared" si="9"/>
        <v/>
      </c>
      <c r="L201" s="40" t="str">
        <f t="shared" si="10"/>
        <v/>
      </c>
      <c r="M201" s="40" t="str">
        <f t="shared" si="11"/>
        <v/>
      </c>
    </row>
    <row r="202" spans="1:13" ht="15" customHeight="1">
      <c r="A202" s="550"/>
      <c r="B202" s="552"/>
      <c r="C202" s="554" t="s">
        <v>4</v>
      </c>
      <c r="D202" s="37" t="s">
        <v>115</v>
      </c>
      <c r="E202" s="31"/>
      <c r="F202" s="291"/>
      <c r="G202" s="291"/>
      <c r="H202" s="291"/>
      <c r="I202" s="291"/>
      <c r="J202" s="40" t="str">
        <f t="shared" si="8"/>
        <v/>
      </c>
      <c r="K202" s="40" t="str">
        <f t="shared" si="9"/>
        <v/>
      </c>
      <c r="L202" s="40" t="str">
        <f t="shared" si="10"/>
        <v/>
      </c>
      <c r="M202" s="40" t="str">
        <f t="shared" si="11"/>
        <v/>
      </c>
    </row>
    <row r="203" spans="1:13" ht="15" customHeight="1">
      <c r="A203" s="550"/>
      <c r="B203" s="552"/>
      <c r="C203" s="554"/>
      <c r="D203" s="41" t="s">
        <v>490</v>
      </c>
      <c r="E203" s="31"/>
      <c r="F203" s="291"/>
      <c r="G203" s="291"/>
      <c r="H203" s="291"/>
      <c r="I203" s="291"/>
      <c r="J203" s="40" t="str">
        <f t="shared" si="8"/>
        <v/>
      </c>
      <c r="K203" s="40" t="str">
        <f t="shared" si="9"/>
        <v/>
      </c>
      <c r="L203" s="40" t="str">
        <f t="shared" si="10"/>
        <v/>
      </c>
      <c r="M203" s="40" t="str">
        <f t="shared" si="11"/>
        <v/>
      </c>
    </row>
    <row r="204" spans="1:13" ht="15" customHeight="1">
      <c r="A204" s="550"/>
      <c r="B204" s="552"/>
      <c r="C204" s="554" t="s">
        <v>5</v>
      </c>
      <c r="D204" s="41" t="s">
        <v>115</v>
      </c>
      <c r="E204" s="31"/>
      <c r="F204" s="291"/>
      <c r="G204" s="291"/>
      <c r="H204" s="291"/>
      <c r="I204" s="291"/>
      <c r="J204" s="40" t="str">
        <f t="shared" si="8"/>
        <v/>
      </c>
      <c r="K204" s="40" t="str">
        <f t="shared" si="9"/>
        <v/>
      </c>
      <c r="L204" s="40" t="str">
        <f t="shared" si="10"/>
        <v/>
      </c>
      <c r="M204" s="40" t="str">
        <f t="shared" si="11"/>
        <v/>
      </c>
    </row>
    <row r="205" spans="1:13" ht="15" customHeight="1">
      <c r="A205" s="550"/>
      <c r="B205" s="552"/>
      <c r="C205" s="554"/>
      <c r="D205" s="41" t="s">
        <v>491</v>
      </c>
      <c r="E205" s="31"/>
      <c r="F205" s="291"/>
      <c r="G205" s="291"/>
      <c r="H205" s="291"/>
      <c r="I205" s="291"/>
      <c r="J205" s="40" t="str">
        <f t="shared" si="8"/>
        <v/>
      </c>
      <c r="K205" s="40" t="str">
        <f t="shared" si="9"/>
        <v/>
      </c>
      <c r="L205" s="40" t="str">
        <f t="shared" si="10"/>
        <v/>
      </c>
      <c r="M205" s="40" t="str">
        <f t="shared" si="11"/>
        <v/>
      </c>
    </row>
    <row r="206" spans="1:13" ht="15" customHeight="1">
      <c r="A206" s="550"/>
      <c r="B206" s="552"/>
      <c r="C206" s="554" t="s">
        <v>6</v>
      </c>
      <c r="D206" s="41" t="s">
        <v>115</v>
      </c>
      <c r="E206" s="31"/>
      <c r="F206" s="291"/>
      <c r="G206" s="291"/>
      <c r="H206" s="291"/>
      <c r="I206" s="291"/>
      <c r="J206" s="40" t="str">
        <f t="shared" si="8"/>
        <v/>
      </c>
      <c r="K206" s="40" t="str">
        <f t="shared" si="9"/>
        <v/>
      </c>
      <c r="L206" s="40" t="str">
        <f t="shared" si="10"/>
        <v/>
      </c>
      <c r="M206" s="40" t="str">
        <f t="shared" si="11"/>
        <v/>
      </c>
    </row>
    <row r="207" spans="1:13" ht="15" customHeight="1">
      <c r="A207" s="550"/>
      <c r="B207" s="553"/>
      <c r="C207" s="554"/>
      <c r="D207" s="41" t="s">
        <v>491</v>
      </c>
      <c r="E207" s="31"/>
      <c r="F207" s="291"/>
      <c r="G207" s="291"/>
      <c r="H207" s="291"/>
      <c r="I207" s="291"/>
      <c r="J207" s="40" t="str">
        <f t="shared" si="8"/>
        <v/>
      </c>
      <c r="K207" s="40" t="str">
        <f t="shared" si="9"/>
        <v/>
      </c>
      <c r="L207" s="40" t="str">
        <f t="shared" si="10"/>
        <v/>
      </c>
      <c r="M207" s="40" t="str">
        <f t="shared" si="11"/>
        <v/>
      </c>
    </row>
    <row r="208" spans="1:13" ht="15" customHeight="1">
      <c r="A208" s="569">
        <v>25</v>
      </c>
      <c r="B208" s="574"/>
      <c r="C208" s="570" t="s">
        <v>3</v>
      </c>
      <c r="D208" s="42" t="s">
        <v>115</v>
      </c>
      <c r="E208" s="31"/>
      <c r="F208" s="291"/>
      <c r="G208" s="291"/>
      <c r="H208" s="291"/>
      <c r="I208" s="291"/>
      <c r="J208" s="43" t="str">
        <f t="shared" si="8"/>
        <v/>
      </c>
      <c r="K208" s="35" t="str">
        <f t="shared" si="9"/>
        <v/>
      </c>
      <c r="L208" s="35" t="str">
        <f t="shared" si="10"/>
        <v/>
      </c>
      <c r="M208" s="35" t="str">
        <f t="shared" si="11"/>
        <v/>
      </c>
    </row>
    <row r="209" spans="1:13" ht="15" customHeight="1">
      <c r="A209" s="569"/>
      <c r="B209" s="574"/>
      <c r="C209" s="570"/>
      <c r="D209" s="44" t="s">
        <v>490</v>
      </c>
      <c r="E209" s="31"/>
      <c r="F209" s="291"/>
      <c r="G209" s="291"/>
      <c r="H209" s="291"/>
      <c r="I209" s="291"/>
      <c r="J209" s="43" t="str">
        <f t="shared" ref="J209:J272" si="12">IFERROR((F209/E209),"")</f>
        <v/>
      </c>
      <c r="K209" s="35" t="str">
        <f t="shared" ref="K209:K272" si="13">IFERROR(((F209+G209)/E209),"")</f>
        <v/>
      </c>
      <c r="L209" s="35" t="str">
        <f t="shared" ref="L209:L272" si="14">IFERROR(((F209+G209+H209)/E209),"")</f>
        <v/>
      </c>
      <c r="M209" s="35" t="str">
        <f t="shared" ref="M209:M272" si="15">IFERROR(((F209+G209+H209+I209)/E209),"")</f>
        <v/>
      </c>
    </row>
    <row r="210" spans="1:13" ht="15" customHeight="1">
      <c r="A210" s="569"/>
      <c r="B210" s="574"/>
      <c r="C210" s="570" t="s">
        <v>4</v>
      </c>
      <c r="D210" s="42" t="s">
        <v>115</v>
      </c>
      <c r="E210" s="31"/>
      <c r="F210" s="291"/>
      <c r="G210" s="291"/>
      <c r="H210" s="291"/>
      <c r="I210" s="291"/>
      <c r="J210" s="43" t="str">
        <f t="shared" si="12"/>
        <v/>
      </c>
      <c r="K210" s="35" t="str">
        <f t="shared" si="13"/>
        <v/>
      </c>
      <c r="L210" s="35" t="str">
        <f t="shared" si="14"/>
        <v/>
      </c>
      <c r="M210" s="35" t="str">
        <f t="shared" si="15"/>
        <v/>
      </c>
    </row>
    <row r="211" spans="1:13" ht="15" customHeight="1">
      <c r="A211" s="569"/>
      <c r="B211" s="574"/>
      <c r="C211" s="570"/>
      <c r="D211" s="44" t="s">
        <v>490</v>
      </c>
      <c r="E211" s="31"/>
      <c r="F211" s="291"/>
      <c r="G211" s="291"/>
      <c r="H211" s="291"/>
      <c r="I211" s="291"/>
      <c r="J211" s="43" t="str">
        <f t="shared" si="12"/>
        <v/>
      </c>
      <c r="K211" s="35" t="str">
        <f t="shared" si="13"/>
        <v/>
      </c>
      <c r="L211" s="35" t="str">
        <f t="shared" si="14"/>
        <v/>
      </c>
      <c r="M211" s="35" t="str">
        <f t="shared" si="15"/>
        <v/>
      </c>
    </row>
    <row r="212" spans="1:13" ht="15" customHeight="1">
      <c r="A212" s="569"/>
      <c r="B212" s="574"/>
      <c r="C212" s="570" t="s">
        <v>5</v>
      </c>
      <c r="D212" s="44" t="s">
        <v>115</v>
      </c>
      <c r="E212" s="31"/>
      <c r="F212" s="291"/>
      <c r="G212" s="291"/>
      <c r="H212" s="291"/>
      <c r="I212" s="291"/>
      <c r="J212" s="43" t="str">
        <f t="shared" si="12"/>
        <v/>
      </c>
      <c r="K212" s="35" t="str">
        <f t="shared" si="13"/>
        <v/>
      </c>
      <c r="L212" s="35" t="str">
        <f t="shared" si="14"/>
        <v/>
      </c>
      <c r="M212" s="35" t="str">
        <f t="shared" si="15"/>
        <v/>
      </c>
    </row>
    <row r="213" spans="1:13" ht="15" customHeight="1">
      <c r="A213" s="569"/>
      <c r="B213" s="574"/>
      <c r="C213" s="570"/>
      <c r="D213" s="44" t="s">
        <v>491</v>
      </c>
      <c r="E213" s="31"/>
      <c r="F213" s="291"/>
      <c r="G213" s="291"/>
      <c r="H213" s="291"/>
      <c r="I213" s="291"/>
      <c r="J213" s="43" t="str">
        <f t="shared" si="12"/>
        <v/>
      </c>
      <c r="K213" s="35" t="str">
        <f t="shared" si="13"/>
        <v/>
      </c>
      <c r="L213" s="35" t="str">
        <f t="shared" si="14"/>
        <v/>
      </c>
      <c r="M213" s="35" t="str">
        <f t="shared" si="15"/>
        <v/>
      </c>
    </row>
    <row r="214" spans="1:13" ht="15" customHeight="1">
      <c r="A214" s="569"/>
      <c r="B214" s="574"/>
      <c r="C214" s="570" t="s">
        <v>6</v>
      </c>
      <c r="D214" s="44" t="s">
        <v>115</v>
      </c>
      <c r="E214" s="31"/>
      <c r="F214" s="291"/>
      <c r="G214" s="291"/>
      <c r="H214" s="291"/>
      <c r="I214" s="291"/>
      <c r="J214" s="43" t="str">
        <f t="shared" si="12"/>
        <v/>
      </c>
      <c r="K214" s="35" t="str">
        <f t="shared" si="13"/>
        <v/>
      </c>
      <c r="L214" s="35" t="str">
        <f t="shared" si="14"/>
        <v/>
      </c>
      <c r="M214" s="35" t="str">
        <f t="shared" si="15"/>
        <v/>
      </c>
    </row>
    <row r="215" spans="1:13" ht="15" customHeight="1">
      <c r="A215" s="569"/>
      <c r="B215" s="574"/>
      <c r="C215" s="570"/>
      <c r="D215" s="44" t="s">
        <v>491</v>
      </c>
      <c r="E215" s="31"/>
      <c r="F215" s="291"/>
      <c r="G215" s="291"/>
      <c r="H215" s="291"/>
      <c r="I215" s="291"/>
      <c r="J215" s="43" t="str">
        <f t="shared" si="12"/>
        <v/>
      </c>
      <c r="K215" s="35" t="str">
        <f t="shared" si="13"/>
        <v/>
      </c>
      <c r="L215" s="35" t="str">
        <f t="shared" si="14"/>
        <v/>
      </c>
      <c r="M215" s="35" t="str">
        <f t="shared" si="15"/>
        <v/>
      </c>
    </row>
    <row r="216" spans="1:13" ht="15" customHeight="1">
      <c r="A216" s="550">
        <v>26</v>
      </c>
      <c r="B216" s="551"/>
      <c r="C216" s="554" t="s">
        <v>3</v>
      </c>
      <c r="D216" s="37" t="s">
        <v>115</v>
      </c>
      <c r="E216" s="31"/>
      <c r="F216" s="291"/>
      <c r="G216" s="291"/>
      <c r="H216" s="291"/>
      <c r="I216" s="291"/>
      <c r="J216" s="40" t="str">
        <f t="shared" si="12"/>
        <v/>
      </c>
      <c r="K216" s="40" t="str">
        <f t="shared" si="13"/>
        <v/>
      </c>
      <c r="L216" s="40" t="str">
        <f t="shared" si="14"/>
        <v/>
      </c>
      <c r="M216" s="40" t="str">
        <f t="shared" si="15"/>
        <v/>
      </c>
    </row>
    <row r="217" spans="1:13" ht="15" customHeight="1">
      <c r="A217" s="550"/>
      <c r="B217" s="552"/>
      <c r="C217" s="554"/>
      <c r="D217" s="41" t="s">
        <v>490</v>
      </c>
      <c r="E217" s="31"/>
      <c r="F217" s="291"/>
      <c r="G217" s="291"/>
      <c r="H217" s="291"/>
      <c r="I217" s="291"/>
      <c r="J217" s="40" t="str">
        <f t="shared" si="12"/>
        <v/>
      </c>
      <c r="K217" s="40" t="str">
        <f t="shared" si="13"/>
        <v/>
      </c>
      <c r="L217" s="40" t="str">
        <f t="shared" si="14"/>
        <v/>
      </c>
      <c r="M217" s="40" t="str">
        <f t="shared" si="15"/>
        <v/>
      </c>
    </row>
    <row r="218" spans="1:13" ht="15" customHeight="1">
      <c r="A218" s="550"/>
      <c r="B218" s="552"/>
      <c r="C218" s="554" t="s">
        <v>4</v>
      </c>
      <c r="D218" s="37" t="s">
        <v>115</v>
      </c>
      <c r="E218" s="31"/>
      <c r="F218" s="291"/>
      <c r="G218" s="291"/>
      <c r="H218" s="291"/>
      <c r="I218" s="291"/>
      <c r="J218" s="40" t="str">
        <f t="shared" si="12"/>
        <v/>
      </c>
      <c r="K218" s="40" t="str">
        <f t="shared" si="13"/>
        <v/>
      </c>
      <c r="L218" s="40" t="str">
        <f t="shared" si="14"/>
        <v/>
      </c>
      <c r="M218" s="40" t="str">
        <f t="shared" si="15"/>
        <v/>
      </c>
    </row>
    <row r="219" spans="1:13" ht="15" customHeight="1">
      <c r="A219" s="550"/>
      <c r="B219" s="552"/>
      <c r="C219" s="554"/>
      <c r="D219" s="41" t="s">
        <v>490</v>
      </c>
      <c r="E219" s="31"/>
      <c r="F219" s="291"/>
      <c r="G219" s="291"/>
      <c r="H219" s="291"/>
      <c r="I219" s="291"/>
      <c r="J219" s="40" t="str">
        <f t="shared" si="12"/>
        <v/>
      </c>
      <c r="K219" s="40" t="str">
        <f t="shared" si="13"/>
        <v/>
      </c>
      <c r="L219" s="40" t="str">
        <f t="shared" si="14"/>
        <v/>
      </c>
      <c r="M219" s="40" t="str">
        <f t="shared" si="15"/>
        <v/>
      </c>
    </row>
    <row r="220" spans="1:13" ht="15" customHeight="1">
      <c r="A220" s="550"/>
      <c r="B220" s="552"/>
      <c r="C220" s="554" t="s">
        <v>5</v>
      </c>
      <c r="D220" s="41" t="s">
        <v>115</v>
      </c>
      <c r="E220" s="31"/>
      <c r="F220" s="291"/>
      <c r="G220" s="291"/>
      <c r="H220" s="291"/>
      <c r="I220" s="291"/>
      <c r="J220" s="40" t="str">
        <f t="shared" si="12"/>
        <v/>
      </c>
      <c r="K220" s="40" t="str">
        <f t="shared" si="13"/>
        <v/>
      </c>
      <c r="L220" s="40" t="str">
        <f t="shared" si="14"/>
        <v/>
      </c>
      <c r="M220" s="40" t="str">
        <f t="shared" si="15"/>
        <v/>
      </c>
    </row>
    <row r="221" spans="1:13" ht="15" customHeight="1">
      <c r="A221" s="550"/>
      <c r="B221" s="552"/>
      <c r="C221" s="554"/>
      <c r="D221" s="41" t="s">
        <v>491</v>
      </c>
      <c r="E221" s="31"/>
      <c r="F221" s="291"/>
      <c r="G221" s="291"/>
      <c r="H221" s="291"/>
      <c r="I221" s="291"/>
      <c r="J221" s="40" t="str">
        <f t="shared" si="12"/>
        <v/>
      </c>
      <c r="K221" s="40" t="str">
        <f t="shared" si="13"/>
        <v/>
      </c>
      <c r="L221" s="40" t="str">
        <f t="shared" si="14"/>
        <v/>
      </c>
      <c r="M221" s="40" t="str">
        <f t="shared" si="15"/>
        <v/>
      </c>
    </row>
    <row r="222" spans="1:13" ht="15" customHeight="1">
      <c r="A222" s="550"/>
      <c r="B222" s="552"/>
      <c r="C222" s="554" t="s">
        <v>6</v>
      </c>
      <c r="D222" s="41" t="s">
        <v>115</v>
      </c>
      <c r="E222" s="31"/>
      <c r="F222" s="291"/>
      <c r="G222" s="291"/>
      <c r="H222" s="291"/>
      <c r="I222" s="291"/>
      <c r="J222" s="40" t="str">
        <f t="shared" si="12"/>
        <v/>
      </c>
      <c r="K222" s="40" t="str">
        <f t="shared" si="13"/>
        <v/>
      </c>
      <c r="L222" s="40" t="str">
        <f t="shared" si="14"/>
        <v/>
      </c>
      <c r="M222" s="40" t="str">
        <f t="shared" si="15"/>
        <v/>
      </c>
    </row>
    <row r="223" spans="1:13" ht="15" customHeight="1">
      <c r="A223" s="550"/>
      <c r="B223" s="553"/>
      <c r="C223" s="554"/>
      <c r="D223" s="41" t="s">
        <v>491</v>
      </c>
      <c r="E223" s="31"/>
      <c r="F223" s="291"/>
      <c r="G223" s="291"/>
      <c r="H223" s="291"/>
      <c r="I223" s="291"/>
      <c r="J223" s="40" t="str">
        <f t="shared" si="12"/>
        <v/>
      </c>
      <c r="K223" s="40" t="str">
        <f t="shared" si="13"/>
        <v/>
      </c>
      <c r="L223" s="40" t="str">
        <f t="shared" si="14"/>
        <v/>
      </c>
      <c r="M223" s="40" t="str">
        <f t="shared" si="15"/>
        <v/>
      </c>
    </row>
    <row r="224" spans="1:13" ht="15" customHeight="1">
      <c r="A224" s="569">
        <v>27</v>
      </c>
      <c r="B224" s="574"/>
      <c r="C224" s="570" t="s">
        <v>3</v>
      </c>
      <c r="D224" s="42" t="s">
        <v>115</v>
      </c>
      <c r="E224" s="31"/>
      <c r="F224" s="291"/>
      <c r="G224" s="291"/>
      <c r="H224" s="291"/>
      <c r="I224" s="291"/>
      <c r="J224" s="43" t="str">
        <f t="shared" si="12"/>
        <v/>
      </c>
      <c r="K224" s="35" t="str">
        <f t="shared" si="13"/>
        <v/>
      </c>
      <c r="L224" s="35" t="str">
        <f t="shared" si="14"/>
        <v/>
      </c>
      <c r="M224" s="35" t="str">
        <f t="shared" si="15"/>
        <v/>
      </c>
    </row>
    <row r="225" spans="1:13" ht="15" customHeight="1">
      <c r="A225" s="569"/>
      <c r="B225" s="574"/>
      <c r="C225" s="570"/>
      <c r="D225" s="44" t="s">
        <v>490</v>
      </c>
      <c r="E225" s="31"/>
      <c r="F225" s="291"/>
      <c r="G225" s="291"/>
      <c r="H225" s="291"/>
      <c r="I225" s="291"/>
      <c r="J225" s="43" t="str">
        <f t="shared" si="12"/>
        <v/>
      </c>
      <c r="K225" s="35" t="str">
        <f t="shared" si="13"/>
        <v/>
      </c>
      <c r="L225" s="35" t="str">
        <f t="shared" si="14"/>
        <v/>
      </c>
      <c r="M225" s="35" t="str">
        <f t="shared" si="15"/>
        <v/>
      </c>
    </row>
    <row r="226" spans="1:13" ht="15" customHeight="1">
      <c r="A226" s="569"/>
      <c r="B226" s="574"/>
      <c r="C226" s="570" t="s">
        <v>4</v>
      </c>
      <c r="D226" s="42" t="s">
        <v>115</v>
      </c>
      <c r="E226" s="31"/>
      <c r="F226" s="291"/>
      <c r="G226" s="291"/>
      <c r="H226" s="291"/>
      <c r="I226" s="291"/>
      <c r="J226" s="43" t="str">
        <f t="shared" si="12"/>
        <v/>
      </c>
      <c r="K226" s="35" t="str">
        <f t="shared" si="13"/>
        <v/>
      </c>
      <c r="L226" s="35" t="str">
        <f t="shared" si="14"/>
        <v/>
      </c>
      <c r="M226" s="35" t="str">
        <f t="shared" si="15"/>
        <v/>
      </c>
    </row>
    <row r="227" spans="1:13" ht="15" customHeight="1">
      <c r="A227" s="569"/>
      <c r="B227" s="574"/>
      <c r="C227" s="570"/>
      <c r="D227" s="44" t="s">
        <v>490</v>
      </c>
      <c r="E227" s="31"/>
      <c r="F227" s="291"/>
      <c r="G227" s="291"/>
      <c r="H227" s="291"/>
      <c r="I227" s="291"/>
      <c r="J227" s="43" t="str">
        <f t="shared" si="12"/>
        <v/>
      </c>
      <c r="K227" s="35" t="str">
        <f t="shared" si="13"/>
        <v/>
      </c>
      <c r="L227" s="35" t="str">
        <f t="shared" si="14"/>
        <v/>
      </c>
      <c r="M227" s="35" t="str">
        <f t="shared" si="15"/>
        <v/>
      </c>
    </row>
    <row r="228" spans="1:13" ht="15" customHeight="1">
      <c r="A228" s="569"/>
      <c r="B228" s="574"/>
      <c r="C228" s="570" t="s">
        <v>5</v>
      </c>
      <c r="D228" s="44" t="s">
        <v>115</v>
      </c>
      <c r="E228" s="31"/>
      <c r="F228" s="291"/>
      <c r="G228" s="291"/>
      <c r="H228" s="291"/>
      <c r="I228" s="291"/>
      <c r="J228" s="43" t="str">
        <f t="shared" si="12"/>
        <v/>
      </c>
      <c r="K228" s="35" t="str">
        <f t="shared" si="13"/>
        <v/>
      </c>
      <c r="L228" s="35" t="str">
        <f t="shared" si="14"/>
        <v/>
      </c>
      <c r="M228" s="35" t="str">
        <f t="shared" si="15"/>
        <v/>
      </c>
    </row>
    <row r="229" spans="1:13" ht="15" customHeight="1">
      <c r="A229" s="569"/>
      <c r="B229" s="574"/>
      <c r="C229" s="570"/>
      <c r="D229" s="44" t="s">
        <v>491</v>
      </c>
      <c r="E229" s="31"/>
      <c r="F229" s="291"/>
      <c r="G229" s="291"/>
      <c r="H229" s="291"/>
      <c r="I229" s="291"/>
      <c r="J229" s="43" t="str">
        <f t="shared" si="12"/>
        <v/>
      </c>
      <c r="K229" s="35" t="str">
        <f t="shared" si="13"/>
        <v/>
      </c>
      <c r="L229" s="35" t="str">
        <f t="shared" si="14"/>
        <v/>
      </c>
      <c r="M229" s="35" t="str">
        <f t="shared" si="15"/>
        <v/>
      </c>
    </row>
    <row r="230" spans="1:13" ht="15" customHeight="1">
      <c r="A230" s="569"/>
      <c r="B230" s="574"/>
      <c r="C230" s="570" t="s">
        <v>6</v>
      </c>
      <c r="D230" s="44" t="s">
        <v>115</v>
      </c>
      <c r="E230" s="31"/>
      <c r="F230" s="291"/>
      <c r="G230" s="291"/>
      <c r="H230" s="291"/>
      <c r="I230" s="291"/>
      <c r="J230" s="43" t="str">
        <f t="shared" si="12"/>
        <v/>
      </c>
      <c r="K230" s="35" t="str">
        <f t="shared" si="13"/>
        <v/>
      </c>
      <c r="L230" s="35" t="str">
        <f t="shared" si="14"/>
        <v/>
      </c>
      <c r="M230" s="35" t="str">
        <f t="shared" si="15"/>
        <v/>
      </c>
    </row>
    <row r="231" spans="1:13" ht="15" customHeight="1">
      <c r="A231" s="569"/>
      <c r="B231" s="574"/>
      <c r="C231" s="570"/>
      <c r="D231" s="44" t="s">
        <v>491</v>
      </c>
      <c r="E231" s="31"/>
      <c r="F231" s="291"/>
      <c r="G231" s="291"/>
      <c r="H231" s="291"/>
      <c r="I231" s="291"/>
      <c r="J231" s="43" t="str">
        <f t="shared" si="12"/>
        <v/>
      </c>
      <c r="K231" s="35" t="str">
        <f t="shared" si="13"/>
        <v/>
      </c>
      <c r="L231" s="35" t="str">
        <f t="shared" si="14"/>
        <v/>
      </c>
      <c r="M231" s="35" t="str">
        <f t="shared" si="15"/>
        <v/>
      </c>
    </row>
    <row r="232" spans="1:13" ht="15" customHeight="1">
      <c r="A232" s="550">
        <v>28</v>
      </c>
      <c r="B232" s="551"/>
      <c r="C232" s="554" t="s">
        <v>3</v>
      </c>
      <c r="D232" s="37" t="s">
        <v>115</v>
      </c>
      <c r="E232" s="31"/>
      <c r="F232" s="291"/>
      <c r="G232" s="291"/>
      <c r="H232" s="291"/>
      <c r="I232" s="291"/>
      <c r="J232" s="40" t="str">
        <f t="shared" si="12"/>
        <v/>
      </c>
      <c r="K232" s="40" t="str">
        <f t="shared" si="13"/>
        <v/>
      </c>
      <c r="L232" s="40" t="str">
        <f t="shared" si="14"/>
        <v/>
      </c>
      <c r="M232" s="40" t="str">
        <f t="shared" si="15"/>
        <v/>
      </c>
    </row>
    <row r="233" spans="1:13" ht="15" customHeight="1">
      <c r="A233" s="550"/>
      <c r="B233" s="552"/>
      <c r="C233" s="554"/>
      <c r="D233" s="41" t="s">
        <v>490</v>
      </c>
      <c r="E233" s="31"/>
      <c r="F233" s="291"/>
      <c r="G233" s="291"/>
      <c r="H233" s="291"/>
      <c r="I233" s="291"/>
      <c r="J233" s="40" t="str">
        <f t="shared" si="12"/>
        <v/>
      </c>
      <c r="K233" s="40" t="str">
        <f t="shared" si="13"/>
        <v/>
      </c>
      <c r="L233" s="40" t="str">
        <f t="shared" si="14"/>
        <v/>
      </c>
      <c r="M233" s="40" t="str">
        <f t="shared" si="15"/>
        <v/>
      </c>
    </row>
    <row r="234" spans="1:13" ht="15" customHeight="1">
      <c r="A234" s="550"/>
      <c r="B234" s="552"/>
      <c r="C234" s="554" t="s">
        <v>4</v>
      </c>
      <c r="D234" s="37" t="s">
        <v>115</v>
      </c>
      <c r="E234" s="31"/>
      <c r="F234" s="291"/>
      <c r="G234" s="291"/>
      <c r="H234" s="291"/>
      <c r="I234" s="291"/>
      <c r="J234" s="40" t="str">
        <f t="shared" si="12"/>
        <v/>
      </c>
      <c r="K234" s="40" t="str">
        <f t="shared" si="13"/>
        <v/>
      </c>
      <c r="L234" s="40" t="str">
        <f t="shared" si="14"/>
        <v/>
      </c>
      <c r="M234" s="40" t="str">
        <f t="shared" si="15"/>
        <v/>
      </c>
    </row>
    <row r="235" spans="1:13" ht="15" customHeight="1">
      <c r="A235" s="550"/>
      <c r="B235" s="552"/>
      <c r="C235" s="554"/>
      <c r="D235" s="41" t="s">
        <v>490</v>
      </c>
      <c r="E235" s="31"/>
      <c r="F235" s="291"/>
      <c r="G235" s="291"/>
      <c r="H235" s="291"/>
      <c r="I235" s="291"/>
      <c r="J235" s="40" t="str">
        <f t="shared" si="12"/>
        <v/>
      </c>
      <c r="K235" s="40" t="str">
        <f t="shared" si="13"/>
        <v/>
      </c>
      <c r="L235" s="40" t="str">
        <f t="shared" si="14"/>
        <v/>
      </c>
      <c r="M235" s="40" t="str">
        <f t="shared" si="15"/>
        <v/>
      </c>
    </row>
    <row r="236" spans="1:13" ht="15" customHeight="1">
      <c r="A236" s="550"/>
      <c r="B236" s="552"/>
      <c r="C236" s="554" t="s">
        <v>5</v>
      </c>
      <c r="D236" s="41" t="s">
        <v>115</v>
      </c>
      <c r="E236" s="31"/>
      <c r="F236" s="291"/>
      <c r="G236" s="291"/>
      <c r="H236" s="291"/>
      <c r="I236" s="291"/>
      <c r="J236" s="40" t="str">
        <f t="shared" si="12"/>
        <v/>
      </c>
      <c r="K236" s="40" t="str">
        <f t="shared" si="13"/>
        <v/>
      </c>
      <c r="L236" s="40" t="str">
        <f t="shared" si="14"/>
        <v/>
      </c>
      <c r="M236" s="40" t="str">
        <f t="shared" si="15"/>
        <v/>
      </c>
    </row>
    <row r="237" spans="1:13" ht="15" customHeight="1">
      <c r="A237" s="550"/>
      <c r="B237" s="552"/>
      <c r="C237" s="554"/>
      <c r="D237" s="41" t="s">
        <v>491</v>
      </c>
      <c r="E237" s="31"/>
      <c r="F237" s="291"/>
      <c r="G237" s="291"/>
      <c r="H237" s="291"/>
      <c r="I237" s="291"/>
      <c r="J237" s="40" t="str">
        <f t="shared" si="12"/>
        <v/>
      </c>
      <c r="K237" s="40" t="str">
        <f t="shared" si="13"/>
        <v/>
      </c>
      <c r="L237" s="40" t="str">
        <f t="shared" si="14"/>
        <v/>
      </c>
      <c r="M237" s="40" t="str">
        <f t="shared" si="15"/>
        <v/>
      </c>
    </row>
    <row r="238" spans="1:13" ht="15" customHeight="1">
      <c r="A238" s="550"/>
      <c r="B238" s="552"/>
      <c r="C238" s="554" t="s">
        <v>6</v>
      </c>
      <c r="D238" s="41" t="s">
        <v>115</v>
      </c>
      <c r="E238" s="31"/>
      <c r="F238" s="291"/>
      <c r="G238" s="291"/>
      <c r="H238" s="291"/>
      <c r="I238" s="291"/>
      <c r="J238" s="40" t="str">
        <f t="shared" si="12"/>
        <v/>
      </c>
      <c r="K238" s="40" t="str">
        <f t="shared" si="13"/>
        <v/>
      </c>
      <c r="L238" s="40" t="str">
        <f t="shared" si="14"/>
        <v/>
      </c>
      <c r="M238" s="40" t="str">
        <f t="shared" si="15"/>
        <v/>
      </c>
    </row>
    <row r="239" spans="1:13" ht="15" customHeight="1">
      <c r="A239" s="550"/>
      <c r="B239" s="553"/>
      <c r="C239" s="554"/>
      <c r="D239" s="41" t="s">
        <v>491</v>
      </c>
      <c r="E239" s="31"/>
      <c r="F239" s="291"/>
      <c r="G239" s="291"/>
      <c r="H239" s="291"/>
      <c r="I239" s="291"/>
      <c r="J239" s="40" t="str">
        <f t="shared" si="12"/>
        <v/>
      </c>
      <c r="K239" s="40" t="str">
        <f t="shared" si="13"/>
        <v/>
      </c>
      <c r="L239" s="40" t="str">
        <f t="shared" si="14"/>
        <v/>
      </c>
      <c r="M239" s="40" t="str">
        <f t="shared" si="15"/>
        <v/>
      </c>
    </row>
    <row r="240" spans="1:13" ht="15" customHeight="1">
      <c r="A240" s="569">
        <v>29</v>
      </c>
      <c r="B240" s="574"/>
      <c r="C240" s="570" t="s">
        <v>3</v>
      </c>
      <c r="D240" s="42" t="s">
        <v>115</v>
      </c>
      <c r="E240" s="31"/>
      <c r="F240" s="291"/>
      <c r="G240" s="291"/>
      <c r="H240" s="291"/>
      <c r="I240" s="291"/>
      <c r="J240" s="43" t="str">
        <f t="shared" si="12"/>
        <v/>
      </c>
      <c r="K240" s="35" t="str">
        <f t="shared" si="13"/>
        <v/>
      </c>
      <c r="L240" s="35" t="str">
        <f t="shared" si="14"/>
        <v/>
      </c>
      <c r="M240" s="35" t="str">
        <f t="shared" si="15"/>
        <v/>
      </c>
    </row>
    <row r="241" spans="1:13" ht="15" customHeight="1">
      <c r="A241" s="569"/>
      <c r="B241" s="574"/>
      <c r="C241" s="570"/>
      <c r="D241" s="44" t="s">
        <v>490</v>
      </c>
      <c r="E241" s="31"/>
      <c r="F241" s="291"/>
      <c r="G241" s="291"/>
      <c r="H241" s="291"/>
      <c r="I241" s="291"/>
      <c r="J241" s="43" t="str">
        <f t="shared" si="12"/>
        <v/>
      </c>
      <c r="K241" s="35" t="str">
        <f t="shared" si="13"/>
        <v/>
      </c>
      <c r="L241" s="35" t="str">
        <f t="shared" si="14"/>
        <v/>
      </c>
      <c r="M241" s="35" t="str">
        <f t="shared" si="15"/>
        <v/>
      </c>
    </row>
    <row r="242" spans="1:13" ht="15" customHeight="1">
      <c r="A242" s="569"/>
      <c r="B242" s="574"/>
      <c r="C242" s="570" t="s">
        <v>4</v>
      </c>
      <c r="D242" s="42" t="s">
        <v>115</v>
      </c>
      <c r="E242" s="31"/>
      <c r="F242" s="291"/>
      <c r="G242" s="291"/>
      <c r="H242" s="291"/>
      <c r="I242" s="291"/>
      <c r="J242" s="43" t="str">
        <f t="shared" si="12"/>
        <v/>
      </c>
      <c r="K242" s="35" t="str">
        <f t="shared" si="13"/>
        <v/>
      </c>
      <c r="L242" s="35" t="str">
        <f t="shared" si="14"/>
        <v/>
      </c>
      <c r="M242" s="35" t="str">
        <f t="shared" si="15"/>
        <v/>
      </c>
    </row>
    <row r="243" spans="1:13" ht="15" customHeight="1">
      <c r="A243" s="569"/>
      <c r="B243" s="574"/>
      <c r="C243" s="570"/>
      <c r="D243" s="44" t="s">
        <v>490</v>
      </c>
      <c r="E243" s="31"/>
      <c r="F243" s="291"/>
      <c r="G243" s="291"/>
      <c r="H243" s="291"/>
      <c r="I243" s="291"/>
      <c r="J243" s="43" t="str">
        <f t="shared" si="12"/>
        <v/>
      </c>
      <c r="K243" s="35" t="str">
        <f t="shared" si="13"/>
        <v/>
      </c>
      <c r="L243" s="35" t="str">
        <f t="shared" si="14"/>
        <v/>
      </c>
      <c r="M243" s="35" t="str">
        <f t="shared" si="15"/>
        <v/>
      </c>
    </row>
    <row r="244" spans="1:13" ht="15" customHeight="1">
      <c r="A244" s="569"/>
      <c r="B244" s="574"/>
      <c r="C244" s="570" t="s">
        <v>5</v>
      </c>
      <c r="D244" s="44" t="s">
        <v>115</v>
      </c>
      <c r="E244" s="31"/>
      <c r="F244" s="291"/>
      <c r="G244" s="291"/>
      <c r="H244" s="291"/>
      <c r="I244" s="291"/>
      <c r="J244" s="43" t="str">
        <f t="shared" si="12"/>
        <v/>
      </c>
      <c r="K244" s="35" t="str">
        <f t="shared" si="13"/>
        <v/>
      </c>
      <c r="L244" s="35" t="str">
        <f t="shared" si="14"/>
        <v/>
      </c>
      <c r="M244" s="35" t="str">
        <f t="shared" si="15"/>
        <v/>
      </c>
    </row>
    <row r="245" spans="1:13" ht="15" customHeight="1">
      <c r="A245" s="569"/>
      <c r="B245" s="574"/>
      <c r="C245" s="570"/>
      <c r="D245" s="44" t="s">
        <v>491</v>
      </c>
      <c r="E245" s="31"/>
      <c r="F245" s="291"/>
      <c r="G245" s="291"/>
      <c r="H245" s="291"/>
      <c r="I245" s="291"/>
      <c r="J245" s="43" t="str">
        <f t="shared" si="12"/>
        <v/>
      </c>
      <c r="K245" s="35" t="str">
        <f t="shared" si="13"/>
        <v/>
      </c>
      <c r="L245" s="35" t="str">
        <f t="shared" si="14"/>
        <v/>
      </c>
      <c r="M245" s="35" t="str">
        <f t="shared" si="15"/>
        <v/>
      </c>
    </row>
    <row r="246" spans="1:13" ht="15" customHeight="1">
      <c r="A246" s="569"/>
      <c r="B246" s="574"/>
      <c r="C246" s="570" t="s">
        <v>6</v>
      </c>
      <c r="D246" s="44" t="s">
        <v>115</v>
      </c>
      <c r="E246" s="31"/>
      <c r="F246" s="291"/>
      <c r="G246" s="291"/>
      <c r="H246" s="291"/>
      <c r="I246" s="291"/>
      <c r="J246" s="43" t="str">
        <f t="shared" si="12"/>
        <v/>
      </c>
      <c r="K246" s="35" t="str">
        <f t="shared" si="13"/>
        <v/>
      </c>
      <c r="L246" s="35" t="str">
        <f t="shared" si="14"/>
        <v/>
      </c>
      <c r="M246" s="35" t="str">
        <f t="shared" si="15"/>
        <v/>
      </c>
    </row>
    <row r="247" spans="1:13" ht="15" customHeight="1">
      <c r="A247" s="569"/>
      <c r="B247" s="574"/>
      <c r="C247" s="570"/>
      <c r="D247" s="44" t="s">
        <v>491</v>
      </c>
      <c r="E247" s="31"/>
      <c r="F247" s="291"/>
      <c r="G247" s="291"/>
      <c r="H247" s="291"/>
      <c r="I247" s="291"/>
      <c r="J247" s="43" t="str">
        <f t="shared" si="12"/>
        <v/>
      </c>
      <c r="K247" s="35" t="str">
        <f t="shared" si="13"/>
        <v/>
      </c>
      <c r="L247" s="35" t="str">
        <f t="shared" si="14"/>
        <v/>
      </c>
      <c r="M247" s="35" t="str">
        <f t="shared" si="15"/>
        <v/>
      </c>
    </row>
    <row r="248" spans="1:13" ht="15" customHeight="1">
      <c r="A248" s="550">
        <v>30</v>
      </c>
      <c r="B248" s="551"/>
      <c r="C248" s="554" t="s">
        <v>3</v>
      </c>
      <c r="D248" s="37" t="s">
        <v>115</v>
      </c>
      <c r="E248" s="31"/>
      <c r="F248" s="291"/>
      <c r="G248" s="291"/>
      <c r="H248" s="291"/>
      <c r="I248" s="291"/>
      <c r="J248" s="40" t="str">
        <f t="shared" si="12"/>
        <v/>
      </c>
      <c r="K248" s="40" t="str">
        <f t="shared" si="13"/>
        <v/>
      </c>
      <c r="L248" s="40" t="str">
        <f t="shared" si="14"/>
        <v/>
      </c>
      <c r="M248" s="40" t="str">
        <f t="shared" si="15"/>
        <v/>
      </c>
    </row>
    <row r="249" spans="1:13" ht="15" customHeight="1">
      <c r="A249" s="550"/>
      <c r="B249" s="552"/>
      <c r="C249" s="554"/>
      <c r="D249" s="41" t="s">
        <v>490</v>
      </c>
      <c r="E249" s="31"/>
      <c r="F249" s="291"/>
      <c r="G249" s="291"/>
      <c r="H249" s="291"/>
      <c r="I249" s="291"/>
      <c r="J249" s="40" t="str">
        <f t="shared" si="12"/>
        <v/>
      </c>
      <c r="K249" s="40" t="str">
        <f t="shared" si="13"/>
        <v/>
      </c>
      <c r="L249" s="40" t="str">
        <f t="shared" si="14"/>
        <v/>
      </c>
      <c r="M249" s="40" t="str">
        <f t="shared" si="15"/>
        <v/>
      </c>
    </row>
    <row r="250" spans="1:13" ht="15" customHeight="1">
      <c r="A250" s="550"/>
      <c r="B250" s="552"/>
      <c r="C250" s="554" t="s">
        <v>4</v>
      </c>
      <c r="D250" s="37" t="s">
        <v>115</v>
      </c>
      <c r="E250" s="31"/>
      <c r="F250" s="291"/>
      <c r="G250" s="291"/>
      <c r="H250" s="291"/>
      <c r="I250" s="291"/>
      <c r="J250" s="40" t="str">
        <f t="shared" si="12"/>
        <v/>
      </c>
      <c r="K250" s="40" t="str">
        <f t="shared" si="13"/>
        <v/>
      </c>
      <c r="L250" s="40" t="str">
        <f t="shared" si="14"/>
        <v/>
      </c>
      <c r="M250" s="40" t="str">
        <f t="shared" si="15"/>
        <v/>
      </c>
    </row>
    <row r="251" spans="1:13" ht="15" customHeight="1">
      <c r="A251" s="550"/>
      <c r="B251" s="552"/>
      <c r="C251" s="554"/>
      <c r="D251" s="41" t="s">
        <v>490</v>
      </c>
      <c r="E251" s="31"/>
      <c r="F251" s="291"/>
      <c r="G251" s="291"/>
      <c r="H251" s="291"/>
      <c r="I251" s="291"/>
      <c r="J251" s="40" t="str">
        <f t="shared" si="12"/>
        <v/>
      </c>
      <c r="K251" s="40" t="str">
        <f t="shared" si="13"/>
        <v/>
      </c>
      <c r="L251" s="40" t="str">
        <f t="shared" si="14"/>
        <v/>
      </c>
      <c r="M251" s="40" t="str">
        <f t="shared" si="15"/>
        <v/>
      </c>
    </row>
    <row r="252" spans="1:13" ht="15" customHeight="1">
      <c r="A252" s="550"/>
      <c r="B252" s="552"/>
      <c r="C252" s="554" t="s">
        <v>5</v>
      </c>
      <c r="D252" s="41" t="s">
        <v>115</v>
      </c>
      <c r="E252" s="31"/>
      <c r="F252" s="291"/>
      <c r="G252" s="291"/>
      <c r="H252" s="291"/>
      <c r="I252" s="291"/>
      <c r="J252" s="40" t="str">
        <f t="shared" si="12"/>
        <v/>
      </c>
      <c r="K252" s="40" t="str">
        <f t="shared" si="13"/>
        <v/>
      </c>
      <c r="L252" s="40" t="str">
        <f t="shared" si="14"/>
        <v/>
      </c>
      <c r="M252" s="40" t="str">
        <f t="shared" si="15"/>
        <v/>
      </c>
    </row>
    <row r="253" spans="1:13" ht="15" customHeight="1">
      <c r="A253" s="550"/>
      <c r="B253" s="552"/>
      <c r="C253" s="554"/>
      <c r="D253" s="41" t="s">
        <v>491</v>
      </c>
      <c r="E253" s="31"/>
      <c r="F253" s="291"/>
      <c r="G253" s="291"/>
      <c r="H253" s="291"/>
      <c r="I253" s="291"/>
      <c r="J253" s="40" t="str">
        <f t="shared" si="12"/>
        <v/>
      </c>
      <c r="K253" s="40" t="str">
        <f t="shared" si="13"/>
        <v/>
      </c>
      <c r="L253" s="40" t="str">
        <f t="shared" si="14"/>
        <v/>
      </c>
      <c r="M253" s="40" t="str">
        <f t="shared" si="15"/>
        <v/>
      </c>
    </row>
    <row r="254" spans="1:13" ht="15" customHeight="1">
      <c r="A254" s="550"/>
      <c r="B254" s="552"/>
      <c r="C254" s="554" t="s">
        <v>6</v>
      </c>
      <c r="D254" s="41" t="s">
        <v>115</v>
      </c>
      <c r="E254" s="31"/>
      <c r="F254" s="291"/>
      <c r="G254" s="291"/>
      <c r="H254" s="291"/>
      <c r="I254" s="291"/>
      <c r="J254" s="40" t="str">
        <f t="shared" si="12"/>
        <v/>
      </c>
      <c r="K254" s="40" t="str">
        <f t="shared" si="13"/>
        <v/>
      </c>
      <c r="L254" s="40" t="str">
        <f t="shared" si="14"/>
        <v/>
      </c>
      <c r="M254" s="40" t="str">
        <f t="shared" si="15"/>
        <v/>
      </c>
    </row>
    <row r="255" spans="1:13" ht="15" customHeight="1">
      <c r="A255" s="550"/>
      <c r="B255" s="553"/>
      <c r="C255" s="554"/>
      <c r="D255" s="41" t="s">
        <v>491</v>
      </c>
      <c r="E255" s="31"/>
      <c r="F255" s="291"/>
      <c r="G255" s="291"/>
      <c r="H255" s="291"/>
      <c r="I255" s="291"/>
      <c r="J255" s="40" t="str">
        <f t="shared" si="12"/>
        <v/>
      </c>
      <c r="K255" s="40" t="str">
        <f t="shared" si="13"/>
        <v/>
      </c>
      <c r="L255" s="40" t="str">
        <f t="shared" si="14"/>
        <v/>
      </c>
      <c r="M255" s="40" t="str">
        <f t="shared" si="15"/>
        <v/>
      </c>
    </row>
    <row r="256" spans="1:13" ht="15" customHeight="1">
      <c r="A256" s="569">
        <v>31</v>
      </c>
      <c r="B256" s="574"/>
      <c r="C256" s="570" t="s">
        <v>3</v>
      </c>
      <c r="D256" s="42" t="s">
        <v>115</v>
      </c>
      <c r="E256" s="31"/>
      <c r="F256" s="291"/>
      <c r="G256" s="291"/>
      <c r="H256" s="291"/>
      <c r="I256" s="291"/>
      <c r="J256" s="43" t="str">
        <f t="shared" si="12"/>
        <v/>
      </c>
      <c r="K256" s="35" t="str">
        <f t="shared" si="13"/>
        <v/>
      </c>
      <c r="L256" s="35" t="str">
        <f t="shared" si="14"/>
        <v/>
      </c>
      <c r="M256" s="35" t="str">
        <f t="shared" si="15"/>
        <v/>
      </c>
    </row>
    <row r="257" spans="1:13" ht="15" customHeight="1">
      <c r="A257" s="569"/>
      <c r="B257" s="574"/>
      <c r="C257" s="570"/>
      <c r="D257" s="44" t="s">
        <v>490</v>
      </c>
      <c r="E257" s="31"/>
      <c r="F257" s="291"/>
      <c r="G257" s="291"/>
      <c r="H257" s="291"/>
      <c r="I257" s="291"/>
      <c r="J257" s="43" t="str">
        <f t="shared" si="12"/>
        <v/>
      </c>
      <c r="K257" s="35" t="str">
        <f t="shared" si="13"/>
        <v/>
      </c>
      <c r="L257" s="35" t="str">
        <f t="shared" si="14"/>
        <v/>
      </c>
      <c r="M257" s="35" t="str">
        <f t="shared" si="15"/>
        <v/>
      </c>
    </row>
    <row r="258" spans="1:13" ht="15" customHeight="1">
      <c r="A258" s="569"/>
      <c r="B258" s="574"/>
      <c r="C258" s="570" t="s">
        <v>4</v>
      </c>
      <c r="D258" s="42" t="s">
        <v>115</v>
      </c>
      <c r="E258" s="31"/>
      <c r="F258" s="291"/>
      <c r="G258" s="291"/>
      <c r="H258" s="291"/>
      <c r="I258" s="291"/>
      <c r="J258" s="43" t="str">
        <f t="shared" si="12"/>
        <v/>
      </c>
      <c r="K258" s="35" t="str">
        <f t="shared" si="13"/>
        <v/>
      </c>
      <c r="L258" s="35" t="str">
        <f t="shared" si="14"/>
        <v/>
      </c>
      <c r="M258" s="35" t="str">
        <f t="shared" si="15"/>
        <v/>
      </c>
    </row>
    <row r="259" spans="1:13" ht="15" customHeight="1">
      <c r="A259" s="569"/>
      <c r="B259" s="574"/>
      <c r="C259" s="570"/>
      <c r="D259" s="44" t="s">
        <v>490</v>
      </c>
      <c r="E259" s="31"/>
      <c r="F259" s="291"/>
      <c r="G259" s="291"/>
      <c r="H259" s="291"/>
      <c r="I259" s="291"/>
      <c r="J259" s="43" t="str">
        <f t="shared" si="12"/>
        <v/>
      </c>
      <c r="K259" s="35" t="str">
        <f t="shared" si="13"/>
        <v/>
      </c>
      <c r="L259" s="35" t="str">
        <f t="shared" si="14"/>
        <v/>
      </c>
      <c r="M259" s="35" t="str">
        <f t="shared" si="15"/>
        <v/>
      </c>
    </row>
    <row r="260" spans="1:13" ht="15" customHeight="1">
      <c r="A260" s="569"/>
      <c r="B260" s="574"/>
      <c r="C260" s="570" t="s">
        <v>5</v>
      </c>
      <c r="D260" s="44" t="s">
        <v>115</v>
      </c>
      <c r="E260" s="31"/>
      <c r="F260" s="291"/>
      <c r="G260" s="291"/>
      <c r="H260" s="291"/>
      <c r="I260" s="291"/>
      <c r="J260" s="43" t="str">
        <f t="shared" si="12"/>
        <v/>
      </c>
      <c r="K260" s="35" t="str">
        <f t="shared" si="13"/>
        <v/>
      </c>
      <c r="L260" s="35" t="str">
        <f t="shared" si="14"/>
        <v/>
      </c>
      <c r="M260" s="35" t="str">
        <f t="shared" si="15"/>
        <v/>
      </c>
    </row>
    <row r="261" spans="1:13" ht="15" customHeight="1">
      <c r="A261" s="569"/>
      <c r="B261" s="574"/>
      <c r="C261" s="570"/>
      <c r="D261" s="44" t="s">
        <v>491</v>
      </c>
      <c r="E261" s="31"/>
      <c r="F261" s="291"/>
      <c r="G261" s="291"/>
      <c r="H261" s="291"/>
      <c r="I261" s="291"/>
      <c r="J261" s="43" t="str">
        <f t="shared" si="12"/>
        <v/>
      </c>
      <c r="K261" s="35" t="str">
        <f t="shared" si="13"/>
        <v/>
      </c>
      <c r="L261" s="35" t="str">
        <f t="shared" si="14"/>
        <v/>
      </c>
      <c r="M261" s="35" t="str">
        <f t="shared" si="15"/>
        <v/>
      </c>
    </row>
    <row r="262" spans="1:13" ht="15" customHeight="1">
      <c r="A262" s="569"/>
      <c r="B262" s="574"/>
      <c r="C262" s="570" t="s">
        <v>6</v>
      </c>
      <c r="D262" s="44" t="s">
        <v>115</v>
      </c>
      <c r="E262" s="31"/>
      <c r="F262" s="291"/>
      <c r="G262" s="291"/>
      <c r="H262" s="291"/>
      <c r="I262" s="291"/>
      <c r="J262" s="43" t="str">
        <f t="shared" si="12"/>
        <v/>
      </c>
      <c r="K262" s="35" t="str">
        <f t="shared" si="13"/>
        <v/>
      </c>
      <c r="L262" s="35" t="str">
        <f t="shared" si="14"/>
        <v/>
      </c>
      <c r="M262" s="35" t="str">
        <f t="shared" si="15"/>
        <v/>
      </c>
    </row>
    <row r="263" spans="1:13" ht="15" customHeight="1">
      <c r="A263" s="569"/>
      <c r="B263" s="574"/>
      <c r="C263" s="570"/>
      <c r="D263" s="44" t="s">
        <v>491</v>
      </c>
      <c r="E263" s="31"/>
      <c r="F263" s="291"/>
      <c r="G263" s="291"/>
      <c r="H263" s="291"/>
      <c r="I263" s="291"/>
      <c r="J263" s="43" t="str">
        <f t="shared" si="12"/>
        <v/>
      </c>
      <c r="K263" s="35" t="str">
        <f t="shared" si="13"/>
        <v/>
      </c>
      <c r="L263" s="35" t="str">
        <f t="shared" si="14"/>
        <v/>
      </c>
      <c r="M263" s="35" t="str">
        <f t="shared" si="15"/>
        <v/>
      </c>
    </row>
    <row r="264" spans="1:13" ht="15" customHeight="1">
      <c r="A264" s="550">
        <v>32</v>
      </c>
      <c r="B264" s="551"/>
      <c r="C264" s="554" t="s">
        <v>3</v>
      </c>
      <c r="D264" s="37" t="s">
        <v>115</v>
      </c>
      <c r="E264" s="31"/>
      <c r="F264" s="291"/>
      <c r="G264" s="291"/>
      <c r="H264" s="291"/>
      <c r="I264" s="291"/>
      <c r="J264" s="40" t="str">
        <f t="shared" si="12"/>
        <v/>
      </c>
      <c r="K264" s="40" t="str">
        <f t="shared" si="13"/>
        <v/>
      </c>
      <c r="L264" s="40" t="str">
        <f t="shared" si="14"/>
        <v/>
      </c>
      <c r="M264" s="40" t="str">
        <f t="shared" si="15"/>
        <v/>
      </c>
    </row>
    <row r="265" spans="1:13" ht="15" customHeight="1">
      <c r="A265" s="550"/>
      <c r="B265" s="552"/>
      <c r="C265" s="554"/>
      <c r="D265" s="41" t="s">
        <v>490</v>
      </c>
      <c r="E265" s="31"/>
      <c r="F265" s="291"/>
      <c r="G265" s="291"/>
      <c r="H265" s="291"/>
      <c r="I265" s="291"/>
      <c r="J265" s="40" t="str">
        <f t="shared" si="12"/>
        <v/>
      </c>
      <c r="K265" s="40" t="str">
        <f t="shared" si="13"/>
        <v/>
      </c>
      <c r="L265" s="40" t="str">
        <f t="shared" si="14"/>
        <v/>
      </c>
      <c r="M265" s="40" t="str">
        <f t="shared" si="15"/>
        <v/>
      </c>
    </row>
    <row r="266" spans="1:13" ht="15" customHeight="1">
      <c r="A266" s="550"/>
      <c r="B266" s="552"/>
      <c r="C266" s="554" t="s">
        <v>4</v>
      </c>
      <c r="D266" s="37" t="s">
        <v>115</v>
      </c>
      <c r="E266" s="31"/>
      <c r="F266" s="291"/>
      <c r="G266" s="291"/>
      <c r="H266" s="291"/>
      <c r="I266" s="291"/>
      <c r="J266" s="40" t="str">
        <f t="shared" si="12"/>
        <v/>
      </c>
      <c r="K266" s="40" t="str">
        <f t="shared" si="13"/>
        <v/>
      </c>
      <c r="L266" s="40" t="str">
        <f t="shared" si="14"/>
        <v/>
      </c>
      <c r="M266" s="40" t="str">
        <f t="shared" si="15"/>
        <v/>
      </c>
    </row>
    <row r="267" spans="1:13" ht="15" customHeight="1">
      <c r="A267" s="550"/>
      <c r="B267" s="552"/>
      <c r="C267" s="554"/>
      <c r="D267" s="41" t="s">
        <v>490</v>
      </c>
      <c r="E267" s="31"/>
      <c r="F267" s="291"/>
      <c r="G267" s="291"/>
      <c r="H267" s="291"/>
      <c r="I267" s="291"/>
      <c r="J267" s="40" t="str">
        <f t="shared" si="12"/>
        <v/>
      </c>
      <c r="K267" s="40" t="str">
        <f t="shared" si="13"/>
        <v/>
      </c>
      <c r="L267" s="40" t="str">
        <f t="shared" si="14"/>
        <v/>
      </c>
      <c r="M267" s="40" t="str">
        <f t="shared" si="15"/>
        <v/>
      </c>
    </row>
    <row r="268" spans="1:13" ht="15" customHeight="1">
      <c r="A268" s="550"/>
      <c r="B268" s="552"/>
      <c r="C268" s="554" t="s">
        <v>5</v>
      </c>
      <c r="D268" s="41" t="s">
        <v>115</v>
      </c>
      <c r="E268" s="31"/>
      <c r="F268" s="291"/>
      <c r="G268" s="291"/>
      <c r="H268" s="291"/>
      <c r="I268" s="291"/>
      <c r="J268" s="40" t="str">
        <f t="shared" si="12"/>
        <v/>
      </c>
      <c r="K268" s="40" t="str">
        <f t="shared" si="13"/>
        <v/>
      </c>
      <c r="L268" s="40" t="str">
        <f t="shared" si="14"/>
        <v/>
      </c>
      <c r="M268" s="40" t="str">
        <f t="shared" si="15"/>
        <v/>
      </c>
    </row>
    <row r="269" spans="1:13" ht="15" customHeight="1">
      <c r="A269" s="550"/>
      <c r="B269" s="552"/>
      <c r="C269" s="554"/>
      <c r="D269" s="41" t="s">
        <v>491</v>
      </c>
      <c r="E269" s="31"/>
      <c r="F269" s="291"/>
      <c r="G269" s="291"/>
      <c r="H269" s="291"/>
      <c r="I269" s="291"/>
      <c r="J269" s="40" t="str">
        <f t="shared" si="12"/>
        <v/>
      </c>
      <c r="K269" s="40" t="str">
        <f t="shared" si="13"/>
        <v/>
      </c>
      <c r="L269" s="40" t="str">
        <f t="shared" si="14"/>
        <v/>
      </c>
      <c r="M269" s="40" t="str">
        <f t="shared" si="15"/>
        <v/>
      </c>
    </row>
    <row r="270" spans="1:13" ht="15" customHeight="1">
      <c r="A270" s="550"/>
      <c r="B270" s="552"/>
      <c r="C270" s="554" t="s">
        <v>6</v>
      </c>
      <c r="D270" s="41" t="s">
        <v>115</v>
      </c>
      <c r="E270" s="31"/>
      <c r="F270" s="291"/>
      <c r="G270" s="291"/>
      <c r="H270" s="291"/>
      <c r="I270" s="291"/>
      <c r="J270" s="40" t="str">
        <f t="shared" si="12"/>
        <v/>
      </c>
      <c r="K270" s="40" t="str">
        <f t="shared" si="13"/>
        <v/>
      </c>
      <c r="L270" s="40" t="str">
        <f t="shared" si="14"/>
        <v/>
      </c>
      <c r="M270" s="40" t="str">
        <f t="shared" si="15"/>
        <v/>
      </c>
    </row>
    <row r="271" spans="1:13" ht="15" customHeight="1">
      <c r="A271" s="550"/>
      <c r="B271" s="553"/>
      <c r="C271" s="554"/>
      <c r="D271" s="41" t="s">
        <v>491</v>
      </c>
      <c r="E271" s="31"/>
      <c r="F271" s="291"/>
      <c r="G271" s="291"/>
      <c r="H271" s="291"/>
      <c r="I271" s="291"/>
      <c r="J271" s="40" t="str">
        <f t="shared" si="12"/>
        <v/>
      </c>
      <c r="K271" s="40" t="str">
        <f t="shared" si="13"/>
        <v/>
      </c>
      <c r="L271" s="40" t="str">
        <f t="shared" si="14"/>
        <v/>
      </c>
      <c r="M271" s="40" t="str">
        <f t="shared" si="15"/>
        <v/>
      </c>
    </row>
    <row r="272" spans="1:13" ht="15" customHeight="1">
      <c r="A272" s="555">
        <v>33</v>
      </c>
      <c r="B272" s="574"/>
      <c r="C272" s="570" t="s">
        <v>3</v>
      </c>
      <c r="D272" s="42" t="s">
        <v>115</v>
      </c>
      <c r="E272" s="31"/>
      <c r="F272" s="291"/>
      <c r="G272" s="291"/>
      <c r="H272" s="291"/>
      <c r="I272" s="291"/>
      <c r="J272" s="43" t="str">
        <f t="shared" si="12"/>
        <v/>
      </c>
      <c r="K272" s="35" t="str">
        <f t="shared" si="13"/>
        <v/>
      </c>
      <c r="L272" s="35" t="str">
        <f t="shared" si="14"/>
        <v/>
      </c>
      <c r="M272" s="35" t="str">
        <f t="shared" si="15"/>
        <v/>
      </c>
    </row>
    <row r="273" spans="1:16" ht="15" customHeight="1">
      <c r="A273" s="555"/>
      <c r="B273" s="574"/>
      <c r="C273" s="570"/>
      <c r="D273" s="44" t="s">
        <v>490</v>
      </c>
      <c r="E273" s="31"/>
      <c r="F273" s="291"/>
      <c r="G273" s="291"/>
      <c r="H273" s="291"/>
      <c r="I273" s="291"/>
      <c r="J273" s="43" t="str">
        <f t="shared" ref="J273:J279" si="16">IFERROR((F273/E273),"")</f>
        <v/>
      </c>
      <c r="K273" s="35" t="str">
        <f t="shared" ref="K273:K279" si="17">IFERROR(((F273+G273)/E273),"")</f>
        <v/>
      </c>
      <c r="L273" s="35" t="str">
        <f t="shared" ref="L273:L279" si="18">IFERROR(((F273+G273+H273)/E273),"")</f>
        <v/>
      </c>
      <c r="M273" s="35" t="str">
        <f t="shared" ref="M273:M279" si="19">IFERROR(((F273+G273+H273+I273)/E273),"")</f>
        <v/>
      </c>
    </row>
    <row r="274" spans="1:16" ht="15" customHeight="1">
      <c r="A274" s="555"/>
      <c r="B274" s="574"/>
      <c r="C274" s="570" t="s">
        <v>4</v>
      </c>
      <c r="D274" s="42" t="s">
        <v>115</v>
      </c>
      <c r="E274" s="31"/>
      <c r="F274" s="291"/>
      <c r="G274" s="291"/>
      <c r="H274" s="291"/>
      <c r="I274" s="291"/>
      <c r="J274" s="43" t="str">
        <f t="shared" si="16"/>
        <v/>
      </c>
      <c r="K274" s="35" t="str">
        <f t="shared" si="17"/>
        <v/>
      </c>
      <c r="L274" s="35" t="str">
        <f t="shared" si="18"/>
        <v/>
      </c>
      <c r="M274" s="35" t="str">
        <f t="shared" si="19"/>
        <v/>
      </c>
    </row>
    <row r="275" spans="1:16" ht="15" customHeight="1">
      <c r="A275" s="555"/>
      <c r="B275" s="574"/>
      <c r="C275" s="570"/>
      <c r="D275" s="44" t="s">
        <v>490</v>
      </c>
      <c r="E275" s="31"/>
      <c r="F275" s="291"/>
      <c r="G275" s="291"/>
      <c r="H275" s="291"/>
      <c r="I275" s="291"/>
      <c r="J275" s="43" t="str">
        <f t="shared" si="16"/>
        <v/>
      </c>
      <c r="K275" s="35" t="str">
        <f t="shared" si="17"/>
        <v/>
      </c>
      <c r="L275" s="35" t="str">
        <f t="shared" si="18"/>
        <v/>
      </c>
      <c r="M275" s="35" t="str">
        <f t="shared" si="19"/>
        <v/>
      </c>
    </row>
    <row r="276" spans="1:16" ht="15" customHeight="1">
      <c r="A276" s="555"/>
      <c r="B276" s="574"/>
      <c r="C276" s="570" t="s">
        <v>5</v>
      </c>
      <c r="D276" s="44" t="s">
        <v>115</v>
      </c>
      <c r="E276" s="31"/>
      <c r="F276" s="291"/>
      <c r="G276" s="291"/>
      <c r="H276" s="291"/>
      <c r="I276" s="291"/>
      <c r="J276" s="43" t="str">
        <f t="shared" si="16"/>
        <v/>
      </c>
      <c r="K276" s="35" t="str">
        <f t="shared" si="17"/>
        <v/>
      </c>
      <c r="L276" s="35" t="str">
        <f t="shared" si="18"/>
        <v/>
      </c>
      <c r="M276" s="35" t="str">
        <f t="shared" si="19"/>
        <v/>
      </c>
    </row>
    <row r="277" spans="1:16" ht="15" customHeight="1">
      <c r="A277" s="555"/>
      <c r="B277" s="574"/>
      <c r="C277" s="570"/>
      <c r="D277" s="44" t="s">
        <v>491</v>
      </c>
      <c r="E277" s="31"/>
      <c r="F277" s="291"/>
      <c r="G277" s="291"/>
      <c r="H277" s="291"/>
      <c r="I277" s="291"/>
      <c r="J277" s="43" t="str">
        <f t="shared" si="16"/>
        <v/>
      </c>
      <c r="K277" s="35" t="str">
        <f t="shared" si="17"/>
        <v/>
      </c>
      <c r="L277" s="35" t="str">
        <f t="shared" si="18"/>
        <v/>
      </c>
      <c r="M277" s="35" t="str">
        <f t="shared" si="19"/>
        <v/>
      </c>
    </row>
    <row r="278" spans="1:16" ht="15" customHeight="1">
      <c r="A278" s="555"/>
      <c r="B278" s="574"/>
      <c r="C278" s="570" t="s">
        <v>6</v>
      </c>
      <c r="D278" s="44" t="s">
        <v>115</v>
      </c>
      <c r="E278" s="31"/>
      <c r="F278" s="291"/>
      <c r="G278" s="291"/>
      <c r="H278" s="291"/>
      <c r="I278" s="291"/>
      <c r="J278" s="43" t="str">
        <f t="shared" si="16"/>
        <v/>
      </c>
      <c r="K278" s="35" t="str">
        <f t="shared" si="17"/>
        <v/>
      </c>
      <c r="L278" s="35" t="str">
        <f t="shared" si="18"/>
        <v/>
      </c>
      <c r="M278" s="35" t="str">
        <f t="shared" si="19"/>
        <v/>
      </c>
    </row>
    <row r="279" spans="1:16" ht="15" customHeight="1">
      <c r="A279" s="555"/>
      <c r="B279" s="574"/>
      <c r="C279" s="570"/>
      <c r="D279" s="44" t="s">
        <v>491</v>
      </c>
      <c r="E279" s="31"/>
      <c r="F279" s="291"/>
      <c r="G279" s="291"/>
      <c r="H279" s="291"/>
      <c r="I279" s="291"/>
      <c r="J279" s="43" t="str">
        <f t="shared" si="16"/>
        <v/>
      </c>
      <c r="K279" s="35" t="str">
        <f t="shared" si="17"/>
        <v/>
      </c>
      <c r="L279" s="35" t="str">
        <f t="shared" si="18"/>
        <v/>
      </c>
      <c r="M279" s="35" t="str">
        <f t="shared" si="19"/>
        <v/>
      </c>
    </row>
    <row r="280" spans="1:16" ht="15" customHeight="1">
      <c r="A280" s="45"/>
      <c r="B280" s="45"/>
      <c r="C280" s="157"/>
      <c r="D280" s="46"/>
      <c r="J280" s="55"/>
      <c r="K280" s="55"/>
      <c r="L280" s="55"/>
      <c r="M280" s="55"/>
    </row>
    <row r="281" spans="1:16" ht="15.75" customHeight="1">
      <c r="A281" s="575" t="s">
        <v>492</v>
      </c>
      <c r="B281" s="575"/>
      <c r="C281" s="576" t="s">
        <v>3</v>
      </c>
      <c r="D281" s="47" t="s">
        <v>115</v>
      </c>
      <c r="E281" s="48">
        <f>IF(E16+E24+E32+E40+E48+E56+E64+E72+E80+E88+E96+E104+E112+E120+E128+E136+E144+E152+E160+E168+E176+E184+E192+E200+E208+E216+E224+E232+E240+E248+E256+E264+E272=0,"",E16+E24+E32+E40+E48+E56+E64+E72+E80+E88+E96+E104+E112+E120+E128+E136+E144+E152+E160+E168+E176+E184+E192+E200+E208+E216+E224+E232+E240+E248+E256+E264+E272)</f>
        <v>3200</v>
      </c>
      <c r="F281" s="48" t="str">
        <f t="shared" ref="F281:I281" si="20">IF(F16+F24+F32+F40+F48+F56+F64+F72+F80+F88+F96+F104+F112+F120+F128+F136+F144+F152+F160+F168+F176+F184+F192+F200+F208+F216+F224+F232+F240+F248+F256+F264+F272=0,"",F16+F24+F32+F40+F48+F56+F64+F72+F80+F88+F96+F104+F112+F120+F128+F136+F144+F152+F160+F168+F176+F184+F192+F200+F208+F216+F224+F232+F240+F248+F256+F264+F272)</f>
        <v/>
      </c>
      <c r="G281" s="48" t="str">
        <f t="shared" si="20"/>
        <v/>
      </c>
      <c r="H281" s="48" t="str">
        <f t="shared" si="20"/>
        <v/>
      </c>
      <c r="I281" s="48" t="str">
        <f t="shared" si="20"/>
        <v/>
      </c>
      <c r="J281" s="49" t="str">
        <f>IFERROR((F281/E281),"")</f>
        <v/>
      </c>
      <c r="K281" s="49" t="str">
        <f>IFERROR(((F281+G281)/E281),"")</f>
        <v/>
      </c>
      <c r="L281" s="50" t="str">
        <f>IFERROR(((F281+G281+H281)/E281),"")</f>
        <v/>
      </c>
      <c r="M281" s="50" t="str">
        <f>IFERROR(((F281+G281+H281+I281)/E281),"")</f>
        <v/>
      </c>
      <c r="O281" s="274"/>
      <c r="P281" s="274"/>
    </row>
    <row r="282" spans="1:16" ht="15" customHeight="1">
      <c r="A282" s="575"/>
      <c r="B282" s="575"/>
      <c r="C282" s="576"/>
      <c r="D282" s="47" t="s">
        <v>490</v>
      </c>
      <c r="E282" s="48">
        <f t="shared" ref="E282:I282" si="21">IF(E17+E25+E33+E41+E49+E57+E65+E73+E81+E89+E97+E105+E113+E121+E129+E137+E145+E153+E161+E169+E177+E185+E193+E201+E209+E217+E225+E233+E241+E249+E257+E265+E273=0,"",E17+E25+E33+E41+E49+E57+E65+E73+E81+E89+E97+E105+E113+E121+E129+E137+E145+E153+E161+E169+E177+E185+E193+E201+E209+E217+E225+E233+E241+E249+E257+E265+E273)</f>
        <v>2000</v>
      </c>
      <c r="F282" s="48">
        <f t="shared" si="21"/>
        <v>23</v>
      </c>
      <c r="G282" s="48" t="str">
        <f t="shared" si="21"/>
        <v/>
      </c>
      <c r="H282" s="48" t="str">
        <f t="shared" si="21"/>
        <v/>
      </c>
      <c r="I282" s="48" t="str">
        <f t="shared" si="21"/>
        <v/>
      </c>
      <c r="J282" s="49">
        <f t="shared" ref="J282:J288" si="22">IFERROR((F282/E282),"")</f>
        <v>1.15E-2</v>
      </c>
      <c r="K282" s="49" t="str">
        <f t="shared" ref="K282:K288" si="23">IFERROR(((F282+G282)/E282),"")</f>
        <v/>
      </c>
      <c r="L282" s="50" t="str">
        <f t="shared" ref="L282:L288" si="24">IFERROR(((F282+G282+H282)/E282),"")</f>
        <v/>
      </c>
      <c r="M282" s="50" t="str">
        <f t="shared" ref="M282:M288" si="25">IFERROR(((F282+G282+H282+I282)/E282),"")</f>
        <v/>
      </c>
      <c r="O282" s="274"/>
      <c r="P282" s="274"/>
    </row>
    <row r="283" spans="1:16" ht="15" customHeight="1">
      <c r="A283" s="575"/>
      <c r="B283" s="575"/>
      <c r="C283" s="576" t="s">
        <v>4</v>
      </c>
      <c r="D283" s="47" t="s">
        <v>115</v>
      </c>
      <c r="E283" s="48">
        <f t="shared" ref="E283:I283" si="26">IF(E18+E26+E34+E42+E50+E58+E66+E74+E82+E90+E98+E106+E114+E122+E130+E138+E146+E154+E162+E170+E178+E186+E194+E202+E210+E218+E226+E234+E242+E250+E258+E266+E274=0,"",E18+E26+E34+E42+E50+E58+E66+E74+E82+E90+E98+E106+E114+E122+E130+E138+E146+E154+E162+E170+E178+E186+E194+E202+E210+E218+E226+E234+E242+E250+E258+E266+E274)</f>
        <v>4662</v>
      </c>
      <c r="F283" s="48" t="str">
        <f t="shared" si="26"/>
        <v/>
      </c>
      <c r="G283" s="48" t="str">
        <f t="shared" si="26"/>
        <v/>
      </c>
      <c r="H283" s="48" t="str">
        <f t="shared" si="26"/>
        <v/>
      </c>
      <c r="I283" s="48" t="str">
        <f t="shared" si="26"/>
        <v/>
      </c>
      <c r="J283" s="49" t="str">
        <f t="shared" si="22"/>
        <v/>
      </c>
      <c r="K283" s="49" t="str">
        <f t="shared" si="23"/>
        <v/>
      </c>
      <c r="L283" s="50" t="str">
        <f t="shared" si="24"/>
        <v/>
      </c>
      <c r="M283" s="50" t="str">
        <f t="shared" si="25"/>
        <v/>
      </c>
      <c r="O283" s="274"/>
      <c r="P283" s="274"/>
    </row>
    <row r="284" spans="1:16" ht="15" customHeight="1">
      <c r="A284" s="575"/>
      <c r="B284" s="575"/>
      <c r="C284" s="576"/>
      <c r="D284" s="47" t="s">
        <v>490</v>
      </c>
      <c r="E284" s="48">
        <f t="shared" ref="E284:I284" si="27">IF(E19+E27+E35+E43+E51+E59+E67+E75+E83+E91+E99+E107+E115+E123+E131+E139+E147+E155+E163+E171+E179+E187+E195+E203+E211+E219+E227+E235+E243+E251+E259+E267+E275=0,"",E19+E27+E35+E43+E51+E59+E67+E75+E83+E91+E99+E107+E115+E123+E131+E139+E147+E155+E163+E171+E179+E187+E195+E203+E211+E219+E227+E235+E243+E251+E259+E267+E275)</f>
        <v>2914</v>
      </c>
      <c r="F284" s="48">
        <f t="shared" si="27"/>
        <v>183</v>
      </c>
      <c r="G284" s="48" t="str">
        <f t="shared" si="27"/>
        <v/>
      </c>
      <c r="H284" s="48" t="str">
        <f t="shared" si="27"/>
        <v/>
      </c>
      <c r="I284" s="48" t="str">
        <f t="shared" si="27"/>
        <v/>
      </c>
      <c r="J284" s="49">
        <f t="shared" si="22"/>
        <v>6.2800274536719283E-2</v>
      </c>
      <c r="K284" s="49" t="str">
        <f t="shared" si="23"/>
        <v/>
      </c>
      <c r="L284" s="50" t="str">
        <f t="shared" si="24"/>
        <v/>
      </c>
      <c r="M284" s="50" t="str">
        <f t="shared" si="25"/>
        <v/>
      </c>
      <c r="O284" s="274"/>
      <c r="P284" s="274"/>
    </row>
    <row r="285" spans="1:16" ht="15" customHeight="1">
      <c r="A285" s="575"/>
      <c r="B285" s="575"/>
      <c r="C285" s="576" t="s">
        <v>5</v>
      </c>
      <c r="D285" s="47" t="s">
        <v>115</v>
      </c>
      <c r="E285" s="48">
        <f t="shared" ref="E285:I285" si="28">IF(E20+E28+E36+E44+E52+E60+E68+E76+E84+E92+E100+E108+E116+E124+E132+E140+E148+E156+E164+E172+E180+E188+E196+E204+E212+E220+E228+E236+E244+E252+E260+E268+E276=0,"",E20+E28+E36+E44+E52+E60+E68+E76+E84+E92+E100+E108+E116+E124+E132+E140+E148+E156+E164+E172+E180+E188+E196+E204+E212+E220+E228+E236+E244+E252+E260+E268+E276)</f>
        <v>4666</v>
      </c>
      <c r="F285" s="48" t="str">
        <f t="shared" si="28"/>
        <v/>
      </c>
      <c r="G285" s="48" t="str">
        <f t="shared" si="28"/>
        <v/>
      </c>
      <c r="H285" s="48" t="str">
        <f t="shared" si="28"/>
        <v/>
      </c>
      <c r="I285" s="48" t="str">
        <f t="shared" si="28"/>
        <v/>
      </c>
      <c r="J285" s="49" t="str">
        <f t="shared" si="22"/>
        <v/>
      </c>
      <c r="K285" s="49" t="str">
        <f t="shared" si="23"/>
        <v/>
      </c>
      <c r="L285" s="50" t="str">
        <f t="shared" si="24"/>
        <v/>
      </c>
      <c r="M285" s="50" t="str">
        <f t="shared" si="25"/>
        <v/>
      </c>
      <c r="O285" s="274"/>
      <c r="P285" s="274"/>
    </row>
    <row r="286" spans="1:16" ht="15" customHeight="1">
      <c r="A286" s="575"/>
      <c r="B286" s="575"/>
      <c r="C286" s="576"/>
      <c r="D286" s="47" t="s">
        <v>490</v>
      </c>
      <c r="E286" s="48">
        <f t="shared" ref="E286:I286" si="29">IF(E21+E29+E37+E45+E53+E61+E69+E77+E85+E93+E101+E109+E117+E125+E133+E141+E149+E157+E165+E173+E181+E189+E197+E205+E213+E221+E229+E237+E245+E253+E261+E269+E277=0,"",E21+E29+E37+E45+E53+E61+E69+E77+E85+E93+E101+E109+E117+E125+E133+E141+E149+E157+E165+E173+E181+E189+E197+E205+E213+E221+E229+E237+E245+E253+E261+E269+E277)</f>
        <v>2916</v>
      </c>
      <c r="F286" s="48">
        <f t="shared" si="29"/>
        <v>138</v>
      </c>
      <c r="G286" s="48" t="str">
        <f t="shared" si="29"/>
        <v/>
      </c>
      <c r="H286" s="48" t="str">
        <f t="shared" si="29"/>
        <v/>
      </c>
      <c r="I286" s="48" t="str">
        <f t="shared" si="29"/>
        <v/>
      </c>
      <c r="J286" s="49">
        <f t="shared" si="22"/>
        <v>4.7325102880658436E-2</v>
      </c>
      <c r="K286" s="49" t="str">
        <f t="shared" si="23"/>
        <v/>
      </c>
      <c r="L286" s="50" t="str">
        <f t="shared" si="24"/>
        <v/>
      </c>
      <c r="M286" s="50" t="str">
        <f t="shared" si="25"/>
        <v/>
      </c>
      <c r="O286" s="274"/>
      <c r="P286" s="274"/>
    </row>
    <row r="287" spans="1:16" ht="15" customHeight="1">
      <c r="A287" s="575"/>
      <c r="B287" s="575"/>
      <c r="C287" s="576" t="s">
        <v>6</v>
      </c>
      <c r="D287" s="47" t="s">
        <v>115</v>
      </c>
      <c r="E287" s="48">
        <f t="shared" ref="E287:I287" si="30">IF(E22+E30+E38+E46+E54+E62+E70+E78+E86+E94+E102+E110+E118+E126+E134+E142+E150+E158+E166+E174+E182+E190+E198+E206+E214+E222+E230+E238+E246+E254+E262+E270+E278=0,"",E22+E30+E38+E46+E54+E62+E70+E78+E86+E94+E102+E110+E118+E126+E134+E142+E150+E158+E166+E174+E182+E190+E198+E206+E214+E222+E230+E238+E246+E254+E262+E270+E278)</f>
        <v>6893</v>
      </c>
      <c r="F287" s="48" t="str">
        <f t="shared" si="30"/>
        <v/>
      </c>
      <c r="G287" s="48" t="str">
        <f t="shared" si="30"/>
        <v/>
      </c>
      <c r="H287" s="48" t="str">
        <f t="shared" si="30"/>
        <v/>
      </c>
      <c r="I287" s="48" t="str">
        <f t="shared" si="30"/>
        <v/>
      </c>
      <c r="J287" s="49" t="str">
        <f t="shared" si="22"/>
        <v/>
      </c>
      <c r="K287" s="49" t="str">
        <f t="shared" si="23"/>
        <v/>
      </c>
      <c r="L287" s="50" t="str">
        <f t="shared" si="24"/>
        <v/>
      </c>
      <c r="M287" s="50" t="str">
        <f t="shared" si="25"/>
        <v/>
      </c>
      <c r="O287" s="274"/>
      <c r="P287" s="274"/>
    </row>
    <row r="288" spans="1:16" ht="15" customHeight="1">
      <c r="A288" s="575"/>
      <c r="B288" s="575"/>
      <c r="C288" s="576"/>
      <c r="D288" s="47" t="s">
        <v>490</v>
      </c>
      <c r="E288" s="48">
        <f t="shared" ref="E288:I288" si="31">IF(E23+E31+E39+E47+E55+E63+E71+E79+E87+E95+E103+E111+E119+E127+E135+E143+E151+E159+E167+E175+E183+E191+E199+E207+E215+E223+E231+E239+E247+E255+E263+E271+E279=0,"",E23+E31+E39+E47+E55+E63+E71+E79+E87+E95+E103+E111+E119+E127+E135+E143+E151+E159+E167+E175+E183+E191+E199+E207+E215+E223+E231+E239+E247+E255+E263+E271+E279)</f>
        <v>4308</v>
      </c>
      <c r="F288" s="48">
        <f t="shared" si="31"/>
        <v>292</v>
      </c>
      <c r="G288" s="48" t="str">
        <f t="shared" si="31"/>
        <v/>
      </c>
      <c r="H288" s="48" t="str">
        <f t="shared" si="31"/>
        <v/>
      </c>
      <c r="I288" s="48" t="str">
        <f t="shared" si="31"/>
        <v/>
      </c>
      <c r="J288" s="49">
        <f t="shared" si="22"/>
        <v>6.778087279480037E-2</v>
      </c>
      <c r="K288" s="49" t="str">
        <f t="shared" si="23"/>
        <v/>
      </c>
      <c r="L288" s="50" t="str">
        <f t="shared" si="24"/>
        <v/>
      </c>
      <c r="M288" s="50" t="str">
        <f t="shared" si="25"/>
        <v/>
      </c>
      <c r="O288" s="274"/>
      <c r="P288" s="274"/>
    </row>
    <row r="291" spans="3:3">
      <c r="C291" s="156" t="s">
        <v>757</v>
      </c>
    </row>
  </sheetData>
  <sheetProtection password="CD91" sheet="1" objects="1" scenarios="1"/>
  <protectedRanges>
    <protectedRange sqref="B16:B279 E16:I279 P16:P21 P22:P27 R16:R21 R22:R27 R22:R27 P35:P40 P41:P46 R35:R40 R41:R46 P54:P59 R54:R59 R60:R65 P73:P78 P79:P84 R73:R78 R79:R84 P60:P65 P60:P65 P60:P65" name="Rango1"/>
  </protectedRanges>
  <mergeCells count="275">
    <mergeCell ref="A12:R12"/>
    <mergeCell ref="O73:O78"/>
    <mergeCell ref="P73:P78"/>
    <mergeCell ref="R73:R78"/>
    <mergeCell ref="O79:O84"/>
    <mergeCell ref="P79:P84"/>
    <mergeCell ref="R79:R84"/>
    <mergeCell ref="P69:P72"/>
    <mergeCell ref="R69:R72"/>
    <mergeCell ref="P30:R30"/>
    <mergeCell ref="O35:O40"/>
    <mergeCell ref="P35:P40"/>
    <mergeCell ref="R35:R40"/>
    <mergeCell ref="O41:O46"/>
    <mergeCell ref="P41:P46"/>
    <mergeCell ref="R41:R46"/>
    <mergeCell ref="P50:P53"/>
    <mergeCell ref="R50:R53"/>
    <mergeCell ref="P31:P34"/>
    <mergeCell ref="R31:R34"/>
    <mergeCell ref="P49:R49"/>
    <mergeCell ref="O54:O59"/>
    <mergeCell ref="P54:P59"/>
    <mergeCell ref="R54:R59"/>
    <mergeCell ref="O60:O65"/>
    <mergeCell ref="P60:P65"/>
    <mergeCell ref="R60:R65"/>
    <mergeCell ref="P68:R68"/>
    <mergeCell ref="P14:R14"/>
    <mergeCell ref="O16:O21"/>
    <mergeCell ref="P16:P21"/>
    <mergeCell ref="R16:R21"/>
    <mergeCell ref="O22:O27"/>
    <mergeCell ref="P22:P27"/>
    <mergeCell ref="R22:R27"/>
    <mergeCell ref="A281:B288"/>
    <mergeCell ref="C281:C282"/>
    <mergeCell ref="C283:C284"/>
    <mergeCell ref="C285:C286"/>
    <mergeCell ref="C287:C288"/>
    <mergeCell ref="A272:A279"/>
    <mergeCell ref="B272:B279"/>
    <mergeCell ref="C272:C273"/>
    <mergeCell ref="C274:C275"/>
    <mergeCell ref="C276:C277"/>
    <mergeCell ref="C278:C279"/>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A72:A79"/>
    <mergeCell ref="B72:B79"/>
    <mergeCell ref="C72:C73"/>
    <mergeCell ref="C74:C75"/>
    <mergeCell ref="C76:C77"/>
    <mergeCell ref="C78:C79"/>
    <mergeCell ref="A64:A71"/>
    <mergeCell ref="B64:B71"/>
    <mergeCell ref="C64:C65"/>
    <mergeCell ref="C66:C67"/>
    <mergeCell ref="C68:C69"/>
    <mergeCell ref="C70:C71"/>
    <mergeCell ref="A56:A63"/>
    <mergeCell ref="B56:B63"/>
    <mergeCell ref="C56:C57"/>
    <mergeCell ref="C58:C59"/>
    <mergeCell ref="C60:C61"/>
    <mergeCell ref="C62:C63"/>
    <mergeCell ref="A48:A55"/>
    <mergeCell ref="B48:B55"/>
    <mergeCell ref="C48:C49"/>
    <mergeCell ref="C50:C51"/>
    <mergeCell ref="C52:C53"/>
    <mergeCell ref="C54:C55"/>
    <mergeCell ref="C16:C17"/>
    <mergeCell ref="C18:C19"/>
    <mergeCell ref="C20:C21"/>
    <mergeCell ref="C22:C23"/>
    <mergeCell ref="A40:A47"/>
    <mergeCell ref="B40:B47"/>
    <mergeCell ref="C40:C41"/>
    <mergeCell ref="C42:C43"/>
    <mergeCell ref="C44:C45"/>
    <mergeCell ref="C46:C47"/>
    <mergeCell ref="A32:A39"/>
    <mergeCell ref="B32:B39"/>
    <mergeCell ref="C32:C33"/>
    <mergeCell ref="C34:C35"/>
    <mergeCell ref="C36:C37"/>
    <mergeCell ref="C38:C39"/>
    <mergeCell ref="S73:S78"/>
    <mergeCell ref="T73:T78"/>
    <mergeCell ref="S79:S84"/>
    <mergeCell ref="T79:T84"/>
    <mergeCell ref="U16:U21"/>
    <mergeCell ref="U22:U27"/>
    <mergeCell ref="U35:U40"/>
    <mergeCell ref="U41:U46"/>
    <mergeCell ref="S14:T14"/>
    <mergeCell ref="U54:U59"/>
    <mergeCell ref="U60:U65"/>
    <mergeCell ref="S16:S21"/>
    <mergeCell ref="T16:T21"/>
    <mergeCell ref="S22:S27"/>
    <mergeCell ref="T22:T27"/>
    <mergeCell ref="S35:S40"/>
    <mergeCell ref="T35:T40"/>
    <mergeCell ref="S41:S46"/>
    <mergeCell ref="T41:T46"/>
    <mergeCell ref="S54:S59"/>
    <mergeCell ref="T54:T59"/>
    <mergeCell ref="B1:R1"/>
    <mergeCell ref="B2:R2"/>
    <mergeCell ref="B3:R3"/>
    <mergeCell ref="B4:R4"/>
    <mergeCell ref="A9:R9"/>
    <mergeCell ref="A7:R7"/>
    <mergeCell ref="A6:R6"/>
    <mergeCell ref="S60:S65"/>
    <mergeCell ref="T60:T65"/>
    <mergeCell ref="A14:A15"/>
    <mergeCell ref="B14:B15"/>
    <mergeCell ref="C14:C15"/>
    <mergeCell ref="D14:D15"/>
    <mergeCell ref="E14:E15"/>
    <mergeCell ref="F14:I14"/>
    <mergeCell ref="J14:M14"/>
    <mergeCell ref="A24:A31"/>
    <mergeCell ref="B24:B31"/>
    <mergeCell ref="C24:C25"/>
    <mergeCell ref="C26:C27"/>
    <mergeCell ref="C28:C29"/>
    <mergeCell ref="C30:C31"/>
    <mergeCell ref="A16:A23"/>
    <mergeCell ref="B16:B23"/>
  </mergeCells>
  <conditionalFormatting sqref="Q21">
    <cfRule type="cellIs" dxfId="431" priority="58" operator="equal">
      <formula>#REF!</formula>
    </cfRule>
  </conditionalFormatting>
  <conditionalFormatting sqref="P16">
    <cfRule type="cellIs" dxfId="430" priority="57" operator="equal">
      <formula>$N$34</formula>
    </cfRule>
  </conditionalFormatting>
  <conditionalFormatting sqref="R16">
    <cfRule type="cellIs" dxfId="429" priority="56" operator="equal">
      <formula>$N$34</formula>
    </cfRule>
  </conditionalFormatting>
  <conditionalFormatting sqref="Q27">
    <cfRule type="cellIs" dxfId="428" priority="55" operator="equal">
      <formula>#REF!</formula>
    </cfRule>
  </conditionalFormatting>
  <conditionalFormatting sqref="P22">
    <cfRule type="cellIs" dxfId="427" priority="54" operator="equal">
      <formula>$N$34</formula>
    </cfRule>
  </conditionalFormatting>
  <conditionalFormatting sqref="R22">
    <cfRule type="cellIs" dxfId="426" priority="53" operator="equal">
      <formula>$N$34</formula>
    </cfRule>
  </conditionalFormatting>
  <conditionalFormatting sqref="Q40">
    <cfRule type="cellIs" dxfId="425" priority="52" operator="equal">
      <formula>#REF!</formula>
    </cfRule>
  </conditionalFormatting>
  <conditionalFormatting sqref="P35">
    <cfRule type="cellIs" dxfId="424" priority="51" operator="equal">
      <formula>$N$34</formula>
    </cfRule>
  </conditionalFormatting>
  <conditionalFormatting sqref="R35">
    <cfRule type="cellIs" dxfId="423" priority="50" operator="equal">
      <formula>$N$34</formula>
    </cfRule>
  </conditionalFormatting>
  <conditionalFormatting sqref="Q46">
    <cfRule type="cellIs" dxfId="422" priority="49" operator="equal">
      <formula>#REF!</formula>
    </cfRule>
  </conditionalFormatting>
  <conditionalFormatting sqref="P41">
    <cfRule type="cellIs" dxfId="421" priority="48" operator="equal">
      <formula>$N$34</formula>
    </cfRule>
  </conditionalFormatting>
  <conditionalFormatting sqref="R41">
    <cfRule type="cellIs" dxfId="420" priority="47" operator="equal">
      <formula>$N$34</formula>
    </cfRule>
  </conditionalFormatting>
  <conditionalFormatting sqref="Q78">
    <cfRule type="cellIs" dxfId="419" priority="40" operator="equal">
      <formula>#REF!</formula>
    </cfRule>
  </conditionalFormatting>
  <conditionalFormatting sqref="P73">
    <cfRule type="cellIs" dxfId="418" priority="39" operator="equal">
      <formula>$N$34</formula>
    </cfRule>
  </conditionalFormatting>
  <conditionalFormatting sqref="R73">
    <cfRule type="cellIs" dxfId="417" priority="38" operator="equal">
      <formula>$N$34</formula>
    </cfRule>
  </conditionalFormatting>
  <conditionalFormatting sqref="Q84">
    <cfRule type="cellIs" dxfId="416" priority="37" operator="equal">
      <formula>#REF!</formula>
    </cfRule>
  </conditionalFormatting>
  <conditionalFormatting sqref="P79">
    <cfRule type="cellIs" dxfId="415" priority="36" operator="equal">
      <formula>$N$34</formula>
    </cfRule>
  </conditionalFormatting>
  <conditionalFormatting sqref="R79">
    <cfRule type="cellIs" dxfId="414" priority="35" operator="equal">
      <formula>$N$34</formula>
    </cfRule>
  </conditionalFormatting>
  <conditionalFormatting sqref="Q59">
    <cfRule type="cellIs" dxfId="413" priority="34" operator="equal">
      <formula>#REF!</formula>
    </cfRule>
  </conditionalFormatting>
  <conditionalFormatting sqref="P54">
    <cfRule type="cellIs" dxfId="412" priority="33" operator="equal">
      <formula>$N$34</formula>
    </cfRule>
  </conditionalFormatting>
  <conditionalFormatting sqref="R54">
    <cfRule type="cellIs" dxfId="411" priority="32" operator="equal">
      <formula>$N$34</formula>
    </cfRule>
  </conditionalFormatting>
  <conditionalFormatting sqref="Q65">
    <cfRule type="cellIs" dxfId="410" priority="31" operator="equal">
      <formula>#REF!</formula>
    </cfRule>
  </conditionalFormatting>
  <conditionalFormatting sqref="P60">
    <cfRule type="cellIs" dxfId="409" priority="30" operator="equal">
      <formula>$N$34</formula>
    </cfRule>
  </conditionalFormatting>
  <conditionalFormatting sqref="R60">
    <cfRule type="cellIs" dxfId="408" priority="29" operator="equal">
      <formula>$N$34</formula>
    </cfRule>
  </conditionalFormatting>
  <conditionalFormatting sqref="E104:I279 G16:I103">
    <cfRule type="cellIs" dxfId="407" priority="28" operator="equal">
      <formula>$N$15</formula>
    </cfRule>
  </conditionalFormatting>
  <conditionalFormatting sqref="S16">
    <cfRule type="cellIs" dxfId="406" priority="69" operator="equal">
      <formula>$S$16</formula>
    </cfRule>
  </conditionalFormatting>
  <conditionalFormatting sqref="S16:S21">
    <cfRule type="cellIs" dxfId="405" priority="26" operator="equal">
      <formula>2</formula>
    </cfRule>
  </conditionalFormatting>
  <conditionalFormatting sqref="S22">
    <cfRule type="cellIs" dxfId="404" priority="25" operator="equal">
      <formula>$S$16</formula>
    </cfRule>
  </conditionalFormatting>
  <conditionalFormatting sqref="S22:S27">
    <cfRule type="cellIs" dxfId="403" priority="24" operator="equal">
      <formula>2</formula>
    </cfRule>
  </conditionalFormatting>
  <conditionalFormatting sqref="S79:S84">
    <cfRule type="cellIs" dxfId="402" priority="12" operator="equal">
      <formula>2</formula>
    </cfRule>
  </conditionalFormatting>
  <conditionalFormatting sqref="S35">
    <cfRule type="cellIs" dxfId="401" priority="23" operator="equal">
      <formula>$S$16</formula>
    </cfRule>
  </conditionalFormatting>
  <conditionalFormatting sqref="S35:S40">
    <cfRule type="cellIs" dxfId="400" priority="22" operator="equal">
      <formula>2</formula>
    </cfRule>
  </conditionalFormatting>
  <conditionalFormatting sqref="S41">
    <cfRule type="cellIs" dxfId="399" priority="21" operator="equal">
      <formula>$S$16</formula>
    </cfRule>
  </conditionalFormatting>
  <conditionalFormatting sqref="S41:S46">
    <cfRule type="cellIs" dxfId="398" priority="20" operator="equal">
      <formula>2</formula>
    </cfRule>
  </conditionalFormatting>
  <conditionalFormatting sqref="S54">
    <cfRule type="cellIs" dxfId="397" priority="19" operator="equal">
      <formula>$S$16</formula>
    </cfRule>
  </conditionalFormatting>
  <conditionalFormatting sqref="S54:S59">
    <cfRule type="cellIs" dxfId="396" priority="18" operator="equal">
      <formula>2</formula>
    </cfRule>
  </conditionalFormatting>
  <conditionalFormatting sqref="S60">
    <cfRule type="cellIs" dxfId="395" priority="17" operator="equal">
      <formula>$S$16</formula>
    </cfRule>
  </conditionalFormatting>
  <conditionalFormatting sqref="S60:S65">
    <cfRule type="cellIs" dxfId="394" priority="16" operator="equal">
      <formula>2</formula>
    </cfRule>
  </conditionalFormatting>
  <conditionalFormatting sqref="S73">
    <cfRule type="cellIs" dxfId="393" priority="15" operator="equal">
      <formula>$S$16</formula>
    </cfRule>
  </conditionalFormatting>
  <conditionalFormatting sqref="S73:S78">
    <cfRule type="cellIs" dxfId="392" priority="14" operator="equal">
      <formula>2</formula>
    </cfRule>
  </conditionalFormatting>
  <conditionalFormatting sqref="S79">
    <cfRule type="cellIs" dxfId="391" priority="13" operator="equal">
      <formula>$S$16</formula>
    </cfRule>
  </conditionalFormatting>
  <conditionalFormatting sqref="B16:B279">
    <cfRule type="cellIs" dxfId="390" priority="11" operator="equal">
      <formula>$P$268</formula>
    </cfRule>
  </conditionalFormatting>
  <conditionalFormatting sqref="E281:M288">
    <cfRule type="cellIs" dxfId="389" priority="10" operator="equal">
      <formula>$N$14</formula>
    </cfRule>
  </conditionalFormatting>
  <conditionalFormatting sqref="P35:P46 P54:P65 R73:R84 R54:R65 R16:R27 E104:I279 B16:B279 G16:I103 R35:R46 P16:P27 P73:P84">
    <cfRule type="cellIs" dxfId="388" priority="9" operator="equal">
      <formula>$S$12</formula>
    </cfRule>
  </conditionalFormatting>
  <conditionalFormatting sqref="E16:F103">
    <cfRule type="cellIs" dxfId="387" priority="8" operator="equal">
      <formula>$N$13</formula>
    </cfRule>
  </conditionalFormatting>
  <conditionalFormatting sqref="R35">
    <cfRule type="cellIs" dxfId="386" priority="7" operator="equal">
      <formula>$N$34</formula>
    </cfRule>
  </conditionalFormatting>
  <conditionalFormatting sqref="R41">
    <cfRule type="cellIs" dxfId="385" priority="6" operator="equal">
      <formula>$N$34</formula>
    </cfRule>
  </conditionalFormatting>
  <conditionalFormatting sqref="R41">
    <cfRule type="cellIs" dxfId="384" priority="5" operator="equal">
      <formula>$N$34</formula>
    </cfRule>
  </conditionalFormatting>
  <conditionalFormatting sqref="P73">
    <cfRule type="cellIs" dxfId="383" priority="4" operator="equal">
      <formula>$N$34</formula>
    </cfRule>
  </conditionalFormatting>
  <conditionalFormatting sqref="P79">
    <cfRule type="cellIs" dxfId="382" priority="3" operator="equal">
      <formula>$N$34</formula>
    </cfRule>
  </conditionalFormatting>
  <conditionalFormatting sqref="P16">
    <cfRule type="cellIs" dxfId="381" priority="2" operator="equal">
      <formula>$N$34</formula>
    </cfRule>
  </conditionalFormatting>
  <conditionalFormatting sqref="P79">
    <cfRule type="cellIs" dxfId="380" priority="1" operator="equal">
      <formula>$N$34</formula>
    </cfRule>
  </conditionalFormatting>
  <dataValidations count="8">
    <dataValidation type="whole" allowBlank="1" showInputMessage="1" showErrorMessage="1" errorTitle="error" error="Solo acepta números enteros. " sqref="E16:I279">
      <formula1>0</formula1>
      <formula2>100000000000</formula2>
    </dataValidation>
    <dataValidation type="list" allowBlank="1" showInputMessage="1" showErrorMessage="1" sqref="S22">
      <formula1>$I$260:$I$261</formula1>
    </dataValidation>
    <dataValidation type="list" allowBlank="1" showInputMessage="1" showErrorMessage="1" sqref="S35">
      <formula1>$I$260:$I$261</formula1>
    </dataValidation>
    <dataValidation type="list" allowBlank="1" showInputMessage="1" showErrorMessage="1" sqref="S41">
      <formula1>$I$260:$I$261</formula1>
    </dataValidation>
    <dataValidation type="list" allowBlank="1" showInputMessage="1" showErrorMessage="1" sqref="S54">
      <formula1>$I$260:$I$261</formula1>
    </dataValidation>
    <dataValidation type="list" allowBlank="1" showInputMessage="1" showErrorMessage="1" sqref="S60">
      <formula1>$I$260:$I$261</formula1>
    </dataValidation>
    <dataValidation type="list" allowBlank="1" showInputMessage="1" showErrorMessage="1" sqref="S73">
      <formula1>$I$260:$I$261</formula1>
    </dataValidation>
    <dataValidation type="list" allowBlank="1" showInputMessage="1" showErrorMessage="1" sqref="S79">
      <formula1>$I$260:$I$261</formula1>
    </dataValidation>
  </dataValidations>
  <printOptions horizontalCentered="1"/>
  <pageMargins left="0.25" right="0.25" top="0.75" bottom="0.75" header="0.3" footer="0.3"/>
  <pageSetup scale="46" fitToHeight="0" orientation="landscape" r:id="rId1"/>
  <rowBreaks count="1" manualBreakCount="1">
    <brk id="201"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Datos'!$I$260:$I$261</xm:f>
          </x14:formula1>
          <xm:sqref>S16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1B3D"/>
    <pageSetUpPr fitToPage="1"/>
  </sheetPr>
  <dimension ref="A1:U288"/>
  <sheetViews>
    <sheetView showGridLines="0" view="pageBreakPreview" zoomScale="85" zoomScaleNormal="55" zoomScaleSheetLayoutView="85" zoomScalePageLayoutView="70" workbookViewId="0"/>
  </sheetViews>
  <sheetFormatPr baseColWidth="10" defaultColWidth="10" defaultRowHeight="15.75"/>
  <cols>
    <col min="1" max="1" width="5.625" style="28" customWidth="1"/>
    <col min="2" max="2" width="34.5" style="28" bestFit="1" customWidth="1"/>
    <col min="3" max="3" width="19.125"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3.375" style="28" customWidth="1"/>
    <col min="16" max="16" width="35.875" style="28" customWidth="1"/>
    <col min="17" max="17" width="10" style="28"/>
    <col min="18" max="18" width="35.875" style="28" customWidth="1"/>
    <col min="19" max="19" width="3.75" style="27" customWidth="1"/>
    <col min="20" max="21" width="34.75" style="28" customWidth="1"/>
    <col min="22" max="16384" width="10" style="28"/>
  </cols>
  <sheetData>
    <row r="1" spans="1:21" ht="19.5" customHeight="1">
      <c r="B1" s="527" t="s">
        <v>472</v>
      </c>
      <c r="C1" s="527"/>
      <c r="D1" s="527"/>
      <c r="E1" s="527"/>
      <c r="F1" s="527"/>
      <c r="G1" s="527"/>
      <c r="H1" s="527"/>
      <c r="I1" s="527"/>
      <c r="J1" s="527"/>
      <c r="K1" s="527"/>
      <c r="L1" s="527"/>
      <c r="M1" s="527"/>
      <c r="N1" s="527"/>
      <c r="O1" s="527"/>
      <c r="P1" s="527"/>
      <c r="Q1" s="527"/>
      <c r="R1" s="527"/>
    </row>
    <row r="2" spans="1:21" s="292" customFormat="1" ht="14.25" customHeight="1">
      <c r="B2" s="528" t="s">
        <v>473</v>
      </c>
      <c r="C2" s="528"/>
      <c r="D2" s="528"/>
      <c r="E2" s="528"/>
      <c r="F2" s="528"/>
      <c r="G2" s="528"/>
      <c r="H2" s="528"/>
      <c r="I2" s="528"/>
      <c r="J2" s="528"/>
      <c r="K2" s="528"/>
      <c r="L2" s="528"/>
      <c r="M2" s="528"/>
      <c r="N2" s="528"/>
      <c r="O2" s="528"/>
      <c r="P2" s="528"/>
      <c r="Q2" s="528"/>
      <c r="R2" s="528"/>
      <c r="S2" s="27"/>
    </row>
    <row r="3" spans="1:21" s="292" customFormat="1" ht="14.25" customHeight="1">
      <c r="B3" s="528" t="s">
        <v>474</v>
      </c>
      <c r="C3" s="528"/>
      <c r="D3" s="528"/>
      <c r="E3" s="528"/>
      <c r="F3" s="528"/>
      <c r="G3" s="528"/>
      <c r="H3" s="528"/>
      <c r="I3" s="528"/>
      <c r="J3" s="528"/>
      <c r="K3" s="528"/>
      <c r="L3" s="528"/>
      <c r="M3" s="528"/>
      <c r="N3" s="528"/>
      <c r="O3" s="528"/>
      <c r="P3" s="528"/>
      <c r="Q3" s="528"/>
      <c r="R3" s="528"/>
      <c r="S3" s="27"/>
    </row>
    <row r="4" spans="1:21" s="292" customFormat="1" ht="14.25" customHeight="1">
      <c r="B4" s="528" t="s">
        <v>526</v>
      </c>
      <c r="C4" s="528"/>
      <c r="D4" s="528"/>
      <c r="E4" s="528"/>
      <c r="F4" s="528"/>
      <c r="G4" s="528"/>
      <c r="H4" s="528"/>
      <c r="I4" s="528"/>
      <c r="J4" s="528"/>
      <c r="K4" s="528"/>
      <c r="L4" s="528"/>
      <c r="M4" s="528"/>
      <c r="N4" s="528"/>
      <c r="O4" s="528"/>
      <c r="P4" s="528"/>
      <c r="Q4" s="528"/>
      <c r="R4" s="528"/>
      <c r="S4" s="27"/>
    </row>
    <row r="5" spans="1:21" s="292" customFormat="1" ht="16.5" customHeight="1">
      <c r="C5" s="430"/>
      <c r="D5" s="430"/>
      <c r="E5" s="430"/>
      <c r="F5" s="430"/>
      <c r="G5" s="430"/>
      <c r="H5" s="430"/>
      <c r="I5" s="430"/>
      <c r="J5" s="430"/>
      <c r="K5" s="430"/>
      <c r="L5" s="430"/>
      <c r="M5" s="430"/>
      <c r="N5" s="430"/>
      <c r="O5" s="430"/>
      <c r="P5" s="430"/>
      <c r="Q5" s="430"/>
      <c r="R5" s="430"/>
      <c r="S5" s="27"/>
    </row>
    <row r="6" spans="1:21" ht="30" customHeight="1">
      <c r="A6" s="526" t="str">
        <f>CONCATENATE(Portada!A8:J8)</f>
        <v>Zacatecas</v>
      </c>
      <c r="B6" s="526"/>
      <c r="C6" s="526"/>
      <c r="D6" s="526"/>
      <c r="E6" s="526"/>
      <c r="F6" s="526"/>
      <c r="G6" s="526"/>
      <c r="H6" s="526"/>
      <c r="I6" s="526"/>
      <c r="J6" s="526"/>
      <c r="K6" s="526"/>
      <c r="L6" s="526"/>
      <c r="M6" s="526"/>
      <c r="N6" s="526"/>
      <c r="O6" s="526"/>
      <c r="P6" s="526"/>
      <c r="Q6" s="526"/>
      <c r="R6" s="526"/>
      <c r="S6" s="329"/>
    </row>
    <row r="7" spans="1:21" ht="42.75" customHeight="1">
      <c r="A7" s="529" t="s">
        <v>613</v>
      </c>
      <c r="B7" s="529"/>
      <c r="C7" s="529"/>
      <c r="D7" s="529"/>
      <c r="E7" s="529"/>
      <c r="F7" s="529"/>
      <c r="G7" s="529"/>
      <c r="H7" s="529"/>
      <c r="I7" s="529"/>
      <c r="J7" s="529"/>
      <c r="K7" s="529"/>
      <c r="L7" s="529"/>
      <c r="M7" s="529"/>
      <c r="N7" s="529"/>
      <c r="O7" s="529"/>
      <c r="P7" s="529"/>
      <c r="Q7" s="529"/>
      <c r="R7" s="529"/>
    </row>
    <row r="8" spans="1:21" ht="28.5" customHeight="1">
      <c r="A8" s="431"/>
      <c r="B8" s="431"/>
      <c r="C8" s="431"/>
      <c r="D8" s="431"/>
      <c r="E8" s="431"/>
      <c r="F8" s="431"/>
      <c r="G8" s="431"/>
      <c r="H8" s="431"/>
      <c r="I8" s="431"/>
      <c r="J8" s="431"/>
      <c r="K8" s="431"/>
      <c r="L8" s="431"/>
      <c r="M8" s="431"/>
      <c r="N8" s="431"/>
      <c r="O8" s="431"/>
      <c r="P8" s="431"/>
      <c r="Q8" s="431"/>
      <c r="R8" s="431"/>
    </row>
    <row r="9" spans="1:21" ht="20.25" customHeight="1">
      <c r="A9" s="538" t="s">
        <v>501</v>
      </c>
      <c r="B9" s="538"/>
      <c r="C9" s="538"/>
      <c r="D9" s="538"/>
      <c r="E9" s="538"/>
      <c r="F9" s="538"/>
      <c r="G9" s="538"/>
      <c r="H9" s="538"/>
      <c r="I9" s="538"/>
      <c r="J9" s="538"/>
      <c r="K9" s="538"/>
      <c r="L9" s="538"/>
      <c r="M9" s="538"/>
      <c r="N9" s="538"/>
      <c r="O9" s="538"/>
      <c r="P9" s="538"/>
      <c r="Q9" s="538"/>
      <c r="R9" s="538"/>
    </row>
    <row r="10" spans="1:21" ht="20.25" customHeight="1">
      <c r="A10" s="435"/>
      <c r="B10" s="435"/>
      <c r="C10" s="435"/>
      <c r="D10" s="435"/>
      <c r="E10" s="435"/>
      <c r="F10" s="435"/>
      <c r="G10" s="435"/>
      <c r="H10" s="435"/>
      <c r="I10" s="435"/>
      <c r="J10" s="435"/>
      <c r="K10" s="435"/>
      <c r="L10" s="435"/>
      <c r="M10" s="435"/>
      <c r="N10" s="435"/>
      <c r="O10" s="435"/>
      <c r="P10" s="435"/>
      <c r="Q10" s="435"/>
      <c r="R10" s="435"/>
    </row>
    <row r="11" spans="1:21" ht="20.25" customHeight="1">
      <c r="A11" s="435"/>
      <c r="B11" s="435"/>
      <c r="C11" s="435"/>
      <c r="D11" s="435"/>
      <c r="E11" s="435"/>
      <c r="F11" s="435"/>
      <c r="G11" s="435"/>
      <c r="H11" s="435"/>
      <c r="I11" s="435"/>
      <c r="J11" s="435"/>
      <c r="K11" s="435"/>
      <c r="L11" s="435"/>
      <c r="M11" s="435"/>
      <c r="N11" s="435"/>
      <c r="O11" s="435"/>
      <c r="P11" s="435"/>
      <c r="Q11" s="435"/>
      <c r="R11" s="435"/>
    </row>
    <row r="12" spans="1:21" ht="20.25" customHeight="1">
      <c r="A12" s="583" t="s">
        <v>750</v>
      </c>
      <c r="B12" s="583"/>
      <c r="C12" s="583"/>
      <c r="D12" s="583"/>
      <c r="E12" s="583"/>
      <c r="F12" s="583"/>
      <c r="G12" s="583"/>
      <c r="H12" s="583"/>
      <c r="I12" s="583"/>
      <c r="J12" s="583"/>
      <c r="K12" s="583"/>
      <c r="L12" s="583"/>
      <c r="M12" s="583"/>
      <c r="N12" s="583"/>
      <c r="O12" s="583"/>
      <c r="P12" s="583"/>
      <c r="Q12" s="583"/>
      <c r="R12" s="583"/>
    </row>
    <row r="14" spans="1:21">
      <c r="A14" s="545" t="s">
        <v>475</v>
      </c>
      <c r="B14" s="545" t="s">
        <v>476</v>
      </c>
      <c r="C14" s="547" t="s">
        <v>477</v>
      </c>
      <c r="D14" s="545" t="s">
        <v>478</v>
      </c>
      <c r="E14" s="545" t="s">
        <v>479</v>
      </c>
      <c r="F14" s="549" t="s">
        <v>480</v>
      </c>
      <c r="G14" s="549"/>
      <c r="H14" s="549"/>
      <c r="I14" s="549"/>
      <c r="J14" s="549" t="s">
        <v>481</v>
      </c>
      <c r="K14" s="549"/>
      <c r="L14" s="549"/>
      <c r="M14" s="549"/>
      <c r="O14" s="61"/>
      <c r="P14" s="582" t="s">
        <v>3</v>
      </c>
      <c r="Q14" s="582"/>
      <c r="R14" s="582"/>
      <c r="S14" s="561" t="s">
        <v>622</v>
      </c>
      <c r="T14" s="561"/>
      <c r="U14" s="271" t="s">
        <v>623</v>
      </c>
    </row>
    <row r="15" spans="1:21" ht="69.75" customHeight="1">
      <c r="A15" s="546"/>
      <c r="B15" s="546"/>
      <c r="C15" s="548"/>
      <c r="D15" s="546"/>
      <c r="E15" s="546"/>
      <c r="F15" s="436" t="s">
        <v>482</v>
      </c>
      <c r="G15" s="436" t="s">
        <v>483</v>
      </c>
      <c r="H15" s="436" t="s">
        <v>484</v>
      </c>
      <c r="I15" s="436" t="s">
        <v>485</v>
      </c>
      <c r="J15" s="439" t="s">
        <v>486</v>
      </c>
      <c r="K15" s="439" t="s">
        <v>487</v>
      </c>
      <c r="L15" s="439" t="s">
        <v>488</v>
      </c>
      <c r="M15" s="439" t="s">
        <v>489</v>
      </c>
      <c r="P15" s="433" t="s">
        <v>614</v>
      </c>
      <c r="Q15" s="159"/>
      <c r="R15" s="434" t="s">
        <v>471</v>
      </c>
    </row>
    <row r="16" spans="1:21" ht="15" customHeight="1">
      <c r="A16" s="555">
        <v>1</v>
      </c>
      <c r="B16" s="556" t="str">
        <f>'1.Metas ATD H.'!B16:B23</f>
        <v>Zacatecas</v>
      </c>
      <c r="C16" s="568" t="s">
        <v>3</v>
      </c>
      <c r="D16" s="30" t="s">
        <v>115</v>
      </c>
      <c r="E16" s="31"/>
      <c r="F16" s="291"/>
      <c r="G16" s="291"/>
      <c r="H16" s="291"/>
      <c r="I16" s="291"/>
      <c r="J16" s="34" t="str">
        <f>IFERROR((F16/E16),"")</f>
        <v/>
      </c>
      <c r="K16" s="34" t="str">
        <f>IFERROR(((F16+G16)/E16),"")</f>
        <v/>
      </c>
      <c r="L16" s="35" t="str">
        <f>IFERROR(((F16+G16+H16)/E16),"")</f>
        <v/>
      </c>
      <c r="M16" s="35" t="str">
        <f>IFERROR(((F16+G16+H16+I16)/E16),"")</f>
        <v/>
      </c>
      <c r="O16" s="577">
        <v>1</v>
      </c>
      <c r="P16" s="588" t="s">
        <v>903</v>
      </c>
      <c r="R16" s="588" t="s">
        <v>903</v>
      </c>
      <c r="S16" s="539">
        <v>1</v>
      </c>
      <c r="T16" s="542" t="str">
        <f>CONCATENATE(IF(S16="","",IF(S16=1,'Base de Datos'!$K$260,IF(S16=2,'Base de Datos'!$K$261))),"")</f>
        <v>Congruente con el Programa Anual Estatal 2019</v>
      </c>
      <c r="U16" s="558"/>
    </row>
    <row r="17" spans="1:21" ht="15" customHeight="1">
      <c r="A17" s="555"/>
      <c r="B17" s="557"/>
      <c r="C17" s="568"/>
      <c r="D17" s="36" t="s">
        <v>490</v>
      </c>
      <c r="E17" s="31"/>
      <c r="F17" s="291"/>
      <c r="G17" s="291"/>
      <c r="H17" s="291"/>
      <c r="I17" s="291"/>
      <c r="J17" s="34" t="str">
        <f t="shared" ref="J17:J80" si="0">IFERROR((F17/E17),"")</f>
        <v/>
      </c>
      <c r="K17" s="34" t="str">
        <f t="shared" ref="K17:K80" si="1">IFERROR(((F17+G17)/E17),"")</f>
        <v/>
      </c>
      <c r="L17" s="35" t="str">
        <f t="shared" ref="L17:L80" si="2">IFERROR(((F17+G17+H17)/E17),"")</f>
        <v/>
      </c>
      <c r="M17" s="35" t="str">
        <f t="shared" ref="M17:M80" si="3">IFERROR(((F17+G17+H17+I17)/E17),"")</f>
        <v/>
      </c>
      <c r="O17" s="577"/>
      <c r="P17" s="588"/>
      <c r="R17" s="588"/>
      <c r="S17" s="540"/>
      <c r="T17" s="543"/>
      <c r="U17" s="559"/>
    </row>
    <row r="18" spans="1:21" ht="15" customHeight="1">
      <c r="A18" s="555"/>
      <c r="B18" s="557"/>
      <c r="C18" s="568" t="s">
        <v>4</v>
      </c>
      <c r="D18" s="30" t="s">
        <v>115</v>
      </c>
      <c r="E18" s="31"/>
      <c r="F18" s="291"/>
      <c r="G18" s="291"/>
      <c r="H18" s="291"/>
      <c r="I18" s="291"/>
      <c r="J18" s="34" t="str">
        <f t="shared" si="0"/>
        <v/>
      </c>
      <c r="K18" s="34" t="str">
        <f t="shared" si="1"/>
        <v/>
      </c>
      <c r="L18" s="35" t="str">
        <f t="shared" si="2"/>
        <v/>
      </c>
      <c r="M18" s="35" t="str">
        <f t="shared" si="3"/>
        <v/>
      </c>
      <c r="O18" s="577"/>
      <c r="P18" s="588"/>
      <c r="R18" s="588"/>
      <c r="S18" s="540"/>
      <c r="T18" s="543"/>
      <c r="U18" s="559"/>
    </row>
    <row r="19" spans="1:21" ht="15" customHeight="1">
      <c r="A19" s="555"/>
      <c r="B19" s="557"/>
      <c r="C19" s="568"/>
      <c r="D19" s="36" t="s">
        <v>490</v>
      </c>
      <c r="E19" s="31"/>
      <c r="F19" s="291"/>
      <c r="G19" s="291"/>
      <c r="H19" s="291"/>
      <c r="I19" s="291"/>
      <c r="J19" s="34" t="str">
        <f t="shared" si="0"/>
        <v/>
      </c>
      <c r="K19" s="34" t="str">
        <f t="shared" si="1"/>
        <v/>
      </c>
      <c r="L19" s="35" t="str">
        <f t="shared" si="2"/>
        <v/>
      </c>
      <c r="M19" s="35" t="str">
        <f t="shared" si="3"/>
        <v/>
      </c>
      <c r="O19" s="577"/>
      <c r="P19" s="588"/>
      <c r="R19" s="588"/>
      <c r="S19" s="540"/>
      <c r="T19" s="543"/>
      <c r="U19" s="559"/>
    </row>
    <row r="20" spans="1:21" ht="15" customHeight="1">
      <c r="A20" s="555"/>
      <c r="B20" s="557"/>
      <c r="C20" s="568" t="s">
        <v>5</v>
      </c>
      <c r="D20" s="36" t="s">
        <v>115</v>
      </c>
      <c r="E20" s="31"/>
      <c r="F20" s="291"/>
      <c r="G20" s="291"/>
      <c r="H20" s="291"/>
      <c r="I20" s="291"/>
      <c r="J20" s="34" t="str">
        <f t="shared" si="0"/>
        <v/>
      </c>
      <c r="K20" s="34" t="str">
        <f t="shared" si="1"/>
        <v/>
      </c>
      <c r="L20" s="35" t="str">
        <f t="shared" si="2"/>
        <v/>
      </c>
      <c r="M20" s="35" t="str">
        <f t="shared" si="3"/>
        <v/>
      </c>
      <c r="O20" s="577"/>
      <c r="P20" s="588"/>
      <c r="Q20" s="57"/>
      <c r="R20" s="588"/>
      <c r="S20" s="540"/>
      <c r="T20" s="543"/>
      <c r="U20" s="559"/>
    </row>
    <row r="21" spans="1:21" ht="15" customHeight="1">
      <c r="A21" s="555"/>
      <c r="B21" s="557"/>
      <c r="C21" s="568"/>
      <c r="D21" s="36" t="s">
        <v>491</v>
      </c>
      <c r="E21" s="31"/>
      <c r="F21" s="291"/>
      <c r="G21" s="291"/>
      <c r="H21" s="291"/>
      <c r="I21" s="291"/>
      <c r="J21" s="34" t="str">
        <f t="shared" si="0"/>
        <v/>
      </c>
      <c r="K21" s="34" t="str">
        <f t="shared" si="1"/>
        <v/>
      </c>
      <c r="L21" s="35" t="str">
        <f t="shared" si="2"/>
        <v/>
      </c>
      <c r="M21" s="35" t="str">
        <f t="shared" si="3"/>
        <v/>
      </c>
      <c r="O21" s="577"/>
      <c r="P21" s="588"/>
      <c r="Q21" s="79"/>
      <c r="R21" s="588"/>
      <c r="S21" s="541"/>
      <c r="T21" s="544"/>
      <c r="U21" s="560"/>
    </row>
    <row r="22" spans="1:21" ht="15" customHeight="1">
      <c r="A22" s="555"/>
      <c r="B22" s="557"/>
      <c r="C22" s="568" t="s">
        <v>6</v>
      </c>
      <c r="D22" s="36" t="s">
        <v>115</v>
      </c>
      <c r="E22" s="31"/>
      <c r="F22" s="291"/>
      <c r="G22" s="291"/>
      <c r="H22" s="291"/>
      <c r="I22" s="291"/>
      <c r="J22" s="34" t="str">
        <f t="shared" si="0"/>
        <v/>
      </c>
      <c r="K22" s="34" t="str">
        <f t="shared" si="1"/>
        <v/>
      </c>
      <c r="L22" s="35" t="str">
        <f t="shared" si="2"/>
        <v/>
      </c>
      <c r="M22" s="35" t="str">
        <f t="shared" si="3"/>
        <v/>
      </c>
      <c r="O22" s="577">
        <v>2</v>
      </c>
      <c r="P22" s="588" t="s">
        <v>903</v>
      </c>
      <c r="R22" s="588" t="s">
        <v>903</v>
      </c>
      <c r="S22" s="539">
        <v>2</v>
      </c>
      <c r="T22" s="542" t="str">
        <f>CONCATENATE(IF(S22="","",IF(S22=1,'Base de Datos'!$K$260,IF(S22=2,'Base de Datos'!$K$261))),"")</f>
        <v>No es congruente con el Programa Anual Estatal 2019</v>
      </c>
      <c r="U22" s="558"/>
    </row>
    <row r="23" spans="1:21" ht="15" customHeight="1">
      <c r="A23" s="555"/>
      <c r="B23" s="557"/>
      <c r="C23" s="568"/>
      <c r="D23" s="36" t="s">
        <v>491</v>
      </c>
      <c r="E23" s="31"/>
      <c r="F23" s="291"/>
      <c r="G23" s="291"/>
      <c r="H23" s="291"/>
      <c r="I23" s="291"/>
      <c r="J23" s="34" t="str">
        <f t="shared" si="0"/>
        <v/>
      </c>
      <c r="K23" s="34" t="str">
        <f t="shared" si="1"/>
        <v/>
      </c>
      <c r="L23" s="35" t="str">
        <f t="shared" si="2"/>
        <v/>
      </c>
      <c r="M23" s="35" t="str">
        <f t="shared" si="3"/>
        <v/>
      </c>
      <c r="O23" s="577"/>
      <c r="P23" s="588"/>
      <c r="R23" s="588"/>
      <c r="S23" s="540"/>
      <c r="T23" s="543"/>
      <c r="U23" s="559"/>
    </row>
    <row r="24" spans="1:21" ht="15" customHeight="1">
      <c r="A24" s="550">
        <v>2</v>
      </c>
      <c r="B24" s="551" t="str">
        <f>'1.Metas ATD H.'!B24:B31</f>
        <v>Ojocaliente</v>
      </c>
      <c r="C24" s="554" t="s">
        <v>3</v>
      </c>
      <c r="D24" s="37" t="s">
        <v>115</v>
      </c>
      <c r="E24" s="31"/>
      <c r="F24" s="291"/>
      <c r="G24" s="291"/>
      <c r="H24" s="291"/>
      <c r="I24" s="291"/>
      <c r="J24" s="40" t="str">
        <f t="shared" si="0"/>
        <v/>
      </c>
      <c r="K24" s="40" t="str">
        <f t="shared" si="1"/>
        <v/>
      </c>
      <c r="L24" s="40" t="str">
        <f t="shared" si="2"/>
        <v/>
      </c>
      <c r="M24" s="40" t="str">
        <f t="shared" si="3"/>
        <v/>
      </c>
      <c r="O24" s="577"/>
      <c r="P24" s="588"/>
      <c r="R24" s="588"/>
      <c r="S24" s="540"/>
      <c r="T24" s="543"/>
      <c r="U24" s="559"/>
    </row>
    <row r="25" spans="1:21" ht="15" customHeight="1">
      <c r="A25" s="550"/>
      <c r="B25" s="552"/>
      <c r="C25" s="554"/>
      <c r="D25" s="41" t="s">
        <v>490</v>
      </c>
      <c r="E25" s="31"/>
      <c r="F25" s="291"/>
      <c r="G25" s="291"/>
      <c r="H25" s="291"/>
      <c r="I25" s="291"/>
      <c r="J25" s="40" t="str">
        <f t="shared" si="0"/>
        <v/>
      </c>
      <c r="K25" s="40" t="str">
        <f t="shared" si="1"/>
        <v/>
      </c>
      <c r="L25" s="40" t="str">
        <f t="shared" si="2"/>
        <v/>
      </c>
      <c r="M25" s="40" t="str">
        <f t="shared" si="3"/>
        <v/>
      </c>
      <c r="O25" s="577"/>
      <c r="P25" s="588"/>
      <c r="R25" s="588"/>
      <c r="S25" s="540"/>
      <c r="T25" s="543"/>
      <c r="U25" s="559"/>
    </row>
    <row r="26" spans="1:21" ht="15" customHeight="1">
      <c r="A26" s="550"/>
      <c r="B26" s="552"/>
      <c r="C26" s="554" t="s">
        <v>4</v>
      </c>
      <c r="D26" s="37" t="s">
        <v>115</v>
      </c>
      <c r="E26" s="31"/>
      <c r="F26" s="291"/>
      <c r="G26" s="291"/>
      <c r="H26" s="291"/>
      <c r="I26" s="291"/>
      <c r="J26" s="40" t="str">
        <f t="shared" si="0"/>
        <v/>
      </c>
      <c r="K26" s="40" t="str">
        <f t="shared" si="1"/>
        <v/>
      </c>
      <c r="L26" s="40" t="str">
        <f t="shared" si="2"/>
        <v/>
      </c>
      <c r="M26" s="40" t="str">
        <f t="shared" si="3"/>
        <v/>
      </c>
      <c r="O26" s="577"/>
      <c r="P26" s="588"/>
      <c r="Q26" s="57"/>
      <c r="R26" s="588"/>
      <c r="S26" s="540"/>
      <c r="T26" s="543"/>
      <c r="U26" s="559"/>
    </row>
    <row r="27" spans="1:21" ht="15" customHeight="1">
      <c r="A27" s="550"/>
      <c r="B27" s="552"/>
      <c r="C27" s="554"/>
      <c r="D27" s="41" t="s">
        <v>490</v>
      </c>
      <c r="E27" s="31"/>
      <c r="F27" s="291"/>
      <c r="G27" s="291"/>
      <c r="H27" s="291"/>
      <c r="I27" s="291"/>
      <c r="J27" s="40" t="str">
        <f t="shared" si="0"/>
        <v/>
      </c>
      <c r="K27" s="40" t="str">
        <f t="shared" si="1"/>
        <v/>
      </c>
      <c r="L27" s="40" t="str">
        <f t="shared" si="2"/>
        <v/>
      </c>
      <c r="M27" s="40" t="str">
        <f t="shared" si="3"/>
        <v/>
      </c>
      <c r="O27" s="577"/>
      <c r="P27" s="588"/>
      <c r="Q27" s="79"/>
      <c r="R27" s="588"/>
      <c r="S27" s="541"/>
      <c r="T27" s="544"/>
      <c r="U27" s="560"/>
    </row>
    <row r="28" spans="1:21" ht="15" customHeight="1">
      <c r="A28" s="550"/>
      <c r="B28" s="552"/>
      <c r="C28" s="554" t="s">
        <v>5</v>
      </c>
      <c r="D28" s="41" t="s">
        <v>115</v>
      </c>
      <c r="E28" s="31"/>
      <c r="F28" s="291"/>
      <c r="G28" s="291"/>
      <c r="H28" s="291"/>
      <c r="I28" s="291"/>
      <c r="J28" s="40" t="str">
        <f t="shared" si="0"/>
        <v/>
      </c>
      <c r="K28" s="40" t="str">
        <f t="shared" si="1"/>
        <v/>
      </c>
      <c r="L28" s="40" t="str">
        <f t="shared" si="2"/>
        <v/>
      </c>
      <c r="M28" s="40" t="str">
        <f t="shared" si="3"/>
        <v/>
      </c>
    </row>
    <row r="29" spans="1:21" ht="15" customHeight="1">
      <c r="A29" s="550"/>
      <c r="B29" s="552"/>
      <c r="C29" s="554"/>
      <c r="D29" s="41" t="s">
        <v>491</v>
      </c>
      <c r="E29" s="31"/>
      <c r="F29" s="291"/>
      <c r="G29" s="291"/>
      <c r="H29" s="291"/>
      <c r="I29" s="291"/>
      <c r="J29" s="40" t="str">
        <f t="shared" si="0"/>
        <v/>
      </c>
      <c r="K29" s="40" t="str">
        <f t="shared" si="1"/>
        <v/>
      </c>
      <c r="L29" s="40" t="str">
        <f t="shared" si="2"/>
        <v/>
      </c>
      <c r="M29" s="40" t="str">
        <f t="shared" si="3"/>
        <v/>
      </c>
    </row>
    <row r="30" spans="1:21" ht="14.25" customHeight="1">
      <c r="A30" s="550"/>
      <c r="B30" s="552"/>
      <c r="C30" s="554" t="s">
        <v>6</v>
      </c>
      <c r="D30" s="41" t="s">
        <v>115</v>
      </c>
      <c r="E30" s="31"/>
      <c r="F30" s="291"/>
      <c r="G30" s="291"/>
      <c r="H30" s="291"/>
      <c r="I30" s="291"/>
      <c r="J30" s="40" t="str">
        <f t="shared" si="0"/>
        <v/>
      </c>
      <c r="K30" s="40" t="str">
        <f t="shared" si="1"/>
        <v/>
      </c>
      <c r="L30" s="40" t="str">
        <f t="shared" si="2"/>
        <v/>
      </c>
      <c r="M30" s="40" t="str">
        <f t="shared" si="3"/>
        <v/>
      </c>
      <c r="O30" s="61"/>
      <c r="P30" s="582" t="s">
        <v>4</v>
      </c>
      <c r="Q30" s="582"/>
      <c r="R30" s="582"/>
    </row>
    <row r="31" spans="1:21" ht="15" customHeight="1">
      <c r="A31" s="550"/>
      <c r="B31" s="553"/>
      <c r="C31" s="554"/>
      <c r="D31" s="41" t="s">
        <v>491</v>
      </c>
      <c r="E31" s="31"/>
      <c r="F31" s="291"/>
      <c r="G31" s="291"/>
      <c r="H31" s="291"/>
      <c r="I31" s="291"/>
      <c r="J31" s="40" t="str">
        <f t="shared" si="0"/>
        <v/>
      </c>
      <c r="K31" s="40" t="str">
        <f t="shared" si="1"/>
        <v/>
      </c>
      <c r="L31" s="40" t="str">
        <f t="shared" si="2"/>
        <v/>
      </c>
      <c r="M31" s="40" t="str">
        <f t="shared" si="3"/>
        <v/>
      </c>
      <c r="P31" s="584" t="s">
        <v>614</v>
      </c>
      <c r="Q31" s="159"/>
      <c r="R31" s="587" t="s">
        <v>471</v>
      </c>
    </row>
    <row r="32" spans="1:21" ht="15" customHeight="1">
      <c r="A32" s="569">
        <v>3</v>
      </c>
      <c r="B32" s="556" t="str">
        <f>'1.Metas ATD H.'!B32:B39</f>
        <v>Pinos</v>
      </c>
      <c r="C32" s="570" t="s">
        <v>3</v>
      </c>
      <c r="D32" s="42" t="s">
        <v>115</v>
      </c>
      <c r="E32" s="31"/>
      <c r="F32" s="291"/>
      <c r="G32" s="291"/>
      <c r="H32" s="291"/>
      <c r="I32" s="291"/>
      <c r="J32" s="43" t="str">
        <f t="shared" si="0"/>
        <v/>
      </c>
      <c r="K32" s="35" t="str">
        <f t="shared" si="1"/>
        <v/>
      </c>
      <c r="L32" s="35" t="str">
        <f t="shared" si="2"/>
        <v/>
      </c>
      <c r="M32" s="35" t="str">
        <f t="shared" si="3"/>
        <v/>
      </c>
      <c r="P32" s="585"/>
      <c r="Q32" s="159"/>
      <c r="R32" s="587"/>
    </row>
    <row r="33" spans="1:21" ht="15" customHeight="1">
      <c r="A33" s="569"/>
      <c r="B33" s="557"/>
      <c r="C33" s="570"/>
      <c r="D33" s="44" t="s">
        <v>490</v>
      </c>
      <c r="E33" s="31"/>
      <c r="F33" s="291"/>
      <c r="G33" s="291"/>
      <c r="H33" s="291"/>
      <c r="I33" s="291"/>
      <c r="J33" s="43" t="str">
        <f t="shared" si="0"/>
        <v/>
      </c>
      <c r="K33" s="35" t="str">
        <f t="shared" si="1"/>
        <v/>
      </c>
      <c r="L33" s="35" t="str">
        <f t="shared" si="2"/>
        <v/>
      </c>
      <c r="M33" s="35" t="str">
        <f t="shared" si="3"/>
        <v/>
      </c>
      <c r="P33" s="585"/>
      <c r="Q33" s="159"/>
      <c r="R33" s="587"/>
    </row>
    <row r="34" spans="1:21" ht="15" customHeight="1">
      <c r="A34" s="569"/>
      <c r="B34" s="557"/>
      <c r="C34" s="570" t="s">
        <v>4</v>
      </c>
      <c r="D34" s="42" t="s">
        <v>115</v>
      </c>
      <c r="E34" s="31"/>
      <c r="F34" s="291"/>
      <c r="G34" s="291"/>
      <c r="H34" s="291"/>
      <c r="I34" s="291"/>
      <c r="J34" s="43" t="str">
        <f t="shared" si="0"/>
        <v/>
      </c>
      <c r="K34" s="35" t="str">
        <f t="shared" si="1"/>
        <v/>
      </c>
      <c r="L34" s="35" t="str">
        <f t="shared" si="2"/>
        <v/>
      </c>
      <c r="M34" s="35" t="str">
        <f t="shared" si="3"/>
        <v/>
      </c>
      <c r="P34" s="586"/>
      <c r="Q34" s="159"/>
      <c r="R34" s="587"/>
    </row>
    <row r="35" spans="1:21" ht="15" customHeight="1">
      <c r="A35" s="569"/>
      <c r="B35" s="557"/>
      <c r="C35" s="570"/>
      <c r="D35" s="44" t="s">
        <v>490</v>
      </c>
      <c r="E35" s="31"/>
      <c r="F35" s="291"/>
      <c r="G35" s="291"/>
      <c r="H35" s="291"/>
      <c r="I35" s="291"/>
      <c r="J35" s="43" t="str">
        <f t="shared" si="0"/>
        <v/>
      </c>
      <c r="K35" s="35" t="str">
        <f t="shared" si="1"/>
        <v/>
      </c>
      <c r="L35" s="35" t="str">
        <f t="shared" si="2"/>
        <v/>
      </c>
      <c r="M35" s="35" t="str">
        <f t="shared" si="3"/>
        <v/>
      </c>
      <c r="O35" s="577">
        <v>1</v>
      </c>
      <c r="P35" s="588" t="s">
        <v>903</v>
      </c>
      <c r="R35" s="588" t="s">
        <v>903</v>
      </c>
      <c r="S35" s="539">
        <v>2</v>
      </c>
      <c r="T35" s="542" t="str">
        <f>CONCATENATE(IF(S35="","",IF(S35=1,'Base de Datos'!$K$260,IF(S35=2,'Base de Datos'!$K$261))),"")</f>
        <v>No es congruente con el Programa Anual Estatal 2019</v>
      </c>
      <c r="U35" s="558"/>
    </row>
    <row r="36" spans="1:21" ht="15" customHeight="1">
      <c r="A36" s="569"/>
      <c r="B36" s="557"/>
      <c r="C36" s="570" t="s">
        <v>5</v>
      </c>
      <c r="D36" s="44" t="s">
        <v>115</v>
      </c>
      <c r="E36" s="31"/>
      <c r="F36" s="291"/>
      <c r="G36" s="291"/>
      <c r="H36" s="291"/>
      <c r="I36" s="291"/>
      <c r="J36" s="43" t="str">
        <f t="shared" si="0"/>
        <v/>
      </c>
      <c r="K36" s="35" t="str">
        <f t="shared" si="1"/>
        <v/>
      </c>
      <c r="L36" s="35" t="str">
        <f t="shared" si="2"/>
        <v/>
      </c>
      <c r="M36" s="35" t="str">
        <f t="shared" si="3"/>
        <v/>
      </c>
      <c r="O36" s="577"/>
      <c r="P36" s="588"/>
      <c r="R36" s="588"/>
      <c r="S36" s="540"/>
      <c r="T36" s="543"/>
      <c r="U36" s="559"/>
    </row>
    <row r="37" spans="1:21" ht="15" customHeight="1">
      <c r="A37" s="569"/>
      <c r="B37" s="557"/>
      <c r="C37" s="570"/>
      <c r="D37" s="44" t="s">
        <v>491</v>
      </c>
      <c r="E37" s="31"/>
      <c r="F37" s="291"/>
      <c r="G37" s="291"/>
      <c r="H37" s="291"/>
      <c r="I37" s="291"/>
      <c r="J37" s="43" t="str">
        <f t="shared" si="0"/>
        <v/>
      </c>
      <c r="K37" s="35" t="str">
        <f t="shared" si="1"/>
        <v/>
      </c>
      <c r="L37" s="35" t="str">
        <f t="shared" si="2"/>
        <v/>
      </c>
      <c r="M37" s="35" t="str">
        <f t="shared" si="3"/>
        <v/>
      </c>
      <c r="O37" s="577"/>
      <c r="P37" s="588"/>
      <c r="R37" s="588"/>
      <c r="S37" s="540"/>
      <c r="T37" s="543"/>
      <c r="U37" s="559"/>
    </row>
    <row r="38" spans="1:21" ht="15" customHeight="1">
      <c r="A38" s="569"/>
      <c r="B38" s="557"/>
      <c r="C38" s="570" t="s">
        <v>6</v>
      </c>
      <c r="D38" s="44" t="s">
        <v>115</v>
      </c>
      <c r="E38" s="31"/>
      <c r="F38" s="291"/>
      <c r="G38" s="291"/>
      <c r="H38" s="291"/>
      <c r="I38" s="291"/>
      <c r="J38" s="43" t="str">
        <f t="shared" si="0"/>
        <v/>
      </c>
      <c r="K38" s="35" t="str">
        <f t="shared" si="1"/>
        <v/>
      </c>
      <c r="L38" s="35" t="str">
        <f t="shared" si="2"/>
        <v/>
      </c>
      <c r="M38" s="35" t="str">
        <f t="shared" si="3"/>
        <v/>
      </c>
      <c r="O38" s="577"/>
      <c r="P38" s="588"/>
      <c r="R38" s="588"/>
      <c r="S38" s="540"/>
      <c r="T38" s="543"/>
      <c r="U38" s="559"/>
    </row>
    <row r="39" spans="1:21" ht="15" customHeight="1">
      <c r="A39" s="569"/>
      <c r="B39" s="557"/>
      <c r="C39" s="570"/>
      <c r="D39" s="44" t="s">
        <v>491</v>
      </c>
      <c r="E39" s="31"/>
      <c r="F39" s="291"/>
      <c r="G39" s="291"/>
      <c r="H39" s="291"/>
      <c r="I39" s="291"/>
      <c r="J39" s="43" t="str">
        <f t="shared" si="0"/>
        <v/>
      </c>
      <c r="K39" s="35" t="str">
        <f t="shared" si="1"/>
        <v/>
      </c>
      <c r="L39" s="35" t="str">
        <f t="shared" si="2"/>
        <v/>
      </c>
      <c r="M39" s="35" t="str">
        <f t="shared" si="3"/>
        <v/>
      </c>
      <c r="O39" s="577"/>
      <c r="P39" s="588"/>
      <c r="Q39" s="57"/>
      <c r="R39" s="588"/>
      <c r="S39" s="540"/>
      <c r="T39" s="543"/>
      <c r="U39" s="559"/>
    </row>
    <row r="40" spans="1:21" ht="15" customHeight="1">
      <c r="A40" s="550">
        <v>4</v>
      </c>
      <c r="B40" s="551" t="str">
        <f>'1.Metas ATD H.'!B40:B47</f>
        <v>Jalpa</v>
      </c>
      <c r="C40" s="554" t="s">
        <v>3</v>
      </c>
      <c r="D40" s="37" t="s">
        <v>115</v>
      </c>
      <c r="E40" s="31"/>
      <c r="F40" s="291"/>
      <c r="G40" s="291"/>
      <c r="H40" s="291"/>
      <c r="I40" s="291"/>
      <c r="J40" s="40" t="str">
        <f t="shared" si="0"/>
        <v/>
      </c>
      <c r="K40" s="40" t="str">
        <f t="shared" si="1"/>
        <v/>
      </c>
      <c r="L40" s="40" t="str">
        <f t="shared" si="2"/>
        <v/>
      </c>
      <c r="M40" s="40" t="str">
        <f t="shared" si="3"/>
        <v/>
      </c>
      <c r="O40" s="577"/>
      <c r="P40" s="588"/>
      <c r="Q40" s="79"/>
      <c r="R40" s="588"/>
      <c r="S40" s="541"/>
      <c r="T40" s="544"/>
      <c r="U40" s="560"/>
    </row>
    <row r="41" spans="1:21" ht="15" customHeight="1">
      <c r="A41" s="550"/>
      <c r="B41" s="552"/>
      <c r="C41" s="554"/>
      <c r="D41" s="41" t="s">
        <v>490</v>
      </c>
      <c r="E41" s="31"/>
      <c r="F41" s="291"/>
      <c r="G41" s="291"/>
      <c r="H41" s="291"/>
      <c r="I41" s="291"/>
      <c r="J41" s="40" t="str">
        <f t="shared" si="0"/>
        <v/>
      </c>
      <c r="K41" s="40" t="str">
        <f t="shared" si="1"/>
        <v/>
      </c>
      <c r="L41" s="40" t="str">
        <f t="shared" si="2"/>
        <v/>
      </c>
      <c r="M41" s="40" t="str">
        <f t="shared" si="3"/>
        <v/>
      </c>
      <c r="O41" s="577">
        <v>2</v>
      </c>
      <c r="P41" s="588" t="s">
        <v>903</v>
      </c>
      <c r="R41" s="588" t="s">
        <v>903</v>
      </c>
      <c r="S41" s="562">
        <v>1</v>
      </c>
      <c r="T41" s="542" t="str">
        <f>CONCATENATE(IF(S41="","",IF(S41=1,'Base de Datos'!$K$260,IF(S41=2,'Base de Datos'!$K$261))),"")</f>
        <v>Congruente con el Programa Anual Estatal 2019</v>
      </c>
      <c r="U41" s="558"/>
    </row>
    <row r="42" spans="1:21" ht="15" customHeight="1">
      <c r="A42" s="550"/>
      <c r="B42" s="552"/>
      <c r="C42" s="554" t="s">
        <v>4</v>
      </c>
      <c r="D42" s="37" t="s">
        <v>115</v>
      </c>
      <c r="E42" s="31"/>
      <c r="F42" s="291"/>
      <c r="G42" s="291"/>
      <c r="H42" s="291"/>
      <c r="I42" s="291"/>
      <c r="J42" s="40" t="str">
        <f t="shared" si="0"/>
        <v/>
      </c>
      <c r="K42" s="40" t="str">
        <f t="shared" si="1"/>
        <v/>
      </c>
      <c r="L42" s="40" t="str">
        <f t="shared" si="2"/>
        <v/>
      </c>
      <c r="M42" s="40" t="str">
        <f t="shared" si="3"/>
        <v/>
      </c>
      <c r="O42" s="577"/>
      <c r="P42" s="588"/>
      <c r="R42" s="588"/>
      <c r="S42" s="563"/>
      <c r="T42" s="543"/>
      <c r="U42" s="559"/>
    </row>
    <row r="43" spans="1:21" ht="15" customHeight="1">
      <c r="A43" s="550"/>
      <c r="B43" s="552"/>
      <c r="C43" s="554"/>
      <c r="D43" s="41" t="s">
        <v>490</v>
      </c>
      <c r="E43" s="31"/>
      <c r="F43" s="291"/>
      <c r="G43" s="291"/>
      <c r="H43" s="291"/>
      <c r="I43" s="291"/>
      <c r="J43" s="40" t="str">
        <f t="shared" si="0"/>
        <v/>
      </c>
      <c r="K43" s="40" t="str">
        <f t="shared" si="1"/>
        <v/>
      </c>
      <c r="L43" s="40" t="str">
        <f t="shared" si="2"/>
        <v/>
      </c>
      <c r="M43" s="40" t="str">
        <f t="shared" si="3"/>
        <v/>
      </c>
      <c r="O43" s="577"/>
      <c r="P43" s="588"/>
      <c r="R43" s="588"/>
      <c r="S43" s="563"/>
      <c r="T43" s="543"/>
      <c r="U43" s="559"/>
    </row>
    <row r="44" spans="1:21" ht="15" customHeight="1">
      <c r="A44" s="550"/>
      <c r="B44" s="552"/>
      <c r="C44" s="554" t="s">
        <v>5</v>
      </c>
      <c r="D44" s="41" t="s">
        <v>115</v>
      </c>
      <c r="E44" s="31"/>
      <c r="F44" s="291"/>
      <c r="G44" s="291"/>
      <c r="H44" s="291"/>
      <c r="I44" s="291"/>
      <c r="J44" s="40" t="str">
        <f t="shared" si="0"/>
        <v/>
      </c>
      <c r="K44" s="40" t="str">
        <f t="shared" si="1"/>
        <v/>
      </c>
      <c r="L44" s="40" t="str">
        <f t="shared" si="2"/>
        <v/>
      </c>
      <c r="M44" s="40" t="str">
        <f t="shared" si="3"/>
        <v/>
      </c>
      <c r="O44" s="577"/>
      <c r="P44" s="588"/>
      <c r="R44" s="588"/>
      <c r="S44" s="563"/>
      <c r="T44" s="543"/>
      <c r="U44" s="559"/>
    </row>
    <row r="45" spans="1:21" ht="15" customHeight="1">
      <c r="A45" s="550"/>
      <c r="B45" s="552"/>
      <c r="C45" s="554"/>
      <c r="D45" s="41" t="s">
        <v>491</v>
      </c>
      <c r="E45" s="31"/>
      <c r="F45" s="291"/>
      <c r="G45" s="291"/>
      <c r="H45" s="291"/>
      <c r="I45" s="291"/>
      <c r="J45" s="40" t="str">
        <f t="shared" si="0"/>
        <v/>
      </c>
      <c r="K45" s="40" t="str">
        <f t="shared" si="1"/>
        <v/>
      </c>
      <c r="L45" s="40" t="str">
        <f t="shared" si="2"/>
        <v/>
      </c>
      <c r="M45" s="40" t="str">
        <f t="shared" si="3"/>
        <v/>
      </c>
      <c r="O45" s="577"/>
      <c r="P45" s="588"/>
      <c r="Q45" s="57"/>
      <c r="R45" s="588"/>
      <c r="S45" s="563"/>
      <c r="T45" s="543"/>
      <c r="U45" s="559"/>
    </row>
    <row r="46" spans="1:21" ht="15" customHeight="1">
      <c r="A46" s="550"/>
      <c r="B46" s="552"/>
      <c r="C46" s="554" t="s">
        <v>6</v>
      </c>
      <c r="D46" s="41" t="s">
        <v>115</v>
      </c>
      <c r="E46" s="31"/>
      <c r="F46" s="291"/>
      <c r="G46" s="291"/>
      <c r="H46" s="291"/>
      <c r="I46" s="291"/>
      <c r="J46" s="40" t="str">
        <f t="shared" si="0"/>
        <v/>
      </c>
      <c r="K46" s="40" t="str">
        <f t="shared" si="1"/>
        <v/>
      </c>
      <c r="L46" s="40" t="str">
        <f t="shared" si="2"/>
        <v/>
      </c>
      <c r="M46" s="40" t="str">
        <f t="shared" si="3"/>
        <v/>
      </c>
      <c r="O46" s="577"/>
      <c r="P46" s="588"/>
      <c r="Q46" s="79"/>
      <c r="R46" s="588"/>
      <c r="S46" s="564"/>
      <c r="T46" s="544"/>
      <c r="U46" s="560"/>
    </row>
    <row r="47" spans="1:21" ht="15" customHeight="1">
      <c r="A47" s="550"/>
      <c r="B47" s="553"/>
      <c r="C47" s="554"/>
      <c r="D47" s="41" t="s">
        <v>491</v>
      </c>
      <c r="E47" s="31"/>
      <c r="F47" s="291"/>
      <c r="G47" s="291"/>
      <c r="H47" s="291"/>
      <c r="I47" s="291"/>
      <c r="J47" s="40" t="str">
        <f t="shared" si="0"/>
        <v/>
      </c>
      <c r="K47" s="40" t="str">
        <f t="shared" si="1"/>
        <v/>
      </c>
      <c r="L47" s="40" t="str">
        <f t="shared" si="2"/>
        <v/>
      </c>
      <c r="M47" s="40" t="str">
        <f t="shared" si="3"/>
        <v/>
      </c>
    </row>
    <row r="48" spans="1:21" ht="15" customHeight="1">
      <c r="A48" s="569">
        <v>5</v>
      </c>
      <c r="B48" s="571" t="str">
        <f>'1.Metas ATD H.'!B48:B55</f>
        <v>Tlaltenango</v>
      </c>
      <c r="C48" s="570" t="s">
        <v>3</v>
      </c>
      <c r="D48" s="42" t="s">
        <v>115</v>
      </c>
      <c r="E48" s="31"/>
      <c r="F48" s="291"/>
      <c r="G48" s="291"/>
      <c r="H48" s="291"/>
      <c r="I48" s="291"/>
      <c r="J48" s="43" t="str">
        <f t="shared" si="0"/>
        <v/>
      </c>
      <c r="K48" s="35" t="str">
        <f t="shared" si="1"/>
        <v/>
      </c>
      <c r="L48" s="35" t="str">
        <f t="shared" si="2"/>
        <v/>
      </c>
      <c r="M48" s="35" t="str">
        <f t="shared" si="3"/>
        <v/>
      </c>
    </row>
    <row r="49" spans="1:21" ht="15" customHeight="1">
      <c r="A49" s="569"/>
      <c r="B49" s="572"/>
      <c r="C49" s="570"/>
      <c r="D49" s="44" t="s">
        <v>490</v>
      </c>
      <c r="E49" s="31"/>
      <c r="F49" s="291"/>
      <c r="G49" s="291"/>
      <c r="H49" s="291"/>
      <c r="I49" s="291"/>
      <c r="J49" s="43" t="str">
        <f t="shared" si="0"/>
        <v/>
      </c>
      <c r="K49" s="35" t="str">
        <f t="shared" si="1"/>
        <v/>
      </c>
      <c r="L49" s="35" t="str">
        <f t="shared" si="2"/>
        <v/>
      </c>
      <c r="M49" s="35" t="str">
        <f t="shared" si="3"/>
        <v/>
      </c>
      <c r="P49" s="582" t="s">
        <v>5</v>
      </c>
      <c r="Q49" s="582"/>
      <c r="R49" s="582"/>
    </row>
    <row r="50" spans="1:21" ht="15" customHeight="1">
      <c r="A50" s="569"/>
      <c r="B50" s="572"/>
      <c r="C50" s="570" t="s">
        <v>4</v>
      </c>
      <c r="D50" s="42" t="s">
        <v>115</v>
      </c>
      <c r="E50" s="31"/>
      <c r="F50" s="291"/>
      <c r="G50" s="291"/>
      <c r="H50" s="291"/>
      <c r="I50" s="291"/>
      <c r="J50" s="43" t="str">
        <f t="shared" si="0"/>
        <v/>
      </c>
      <c r="K50" s="35" t="str">
        <f t="shared" si="1"/>
        <v/>
      </c>
      <c r="L50" s="35" t="str">
        <f t="shared" si="2"/>
        <v/>
      </c>
      <c r="M50" s="35" t="str">
        <f t="shared" si="3"/>
        <v/>
      </c>
      <c r="P50" s="584" t="s">
        <v>614</v>
      </c>
      <c r="Q50" s="159"/>
      <c r="R50" s="584" t="s">
        <v>471</v>
      </c>
    </row>
    <row r="51" spans="1:21" ht="15" customHeight="1">
      <c r="A51" s="569"/>
      <c r="B51" s="572"/>
      <c r="C51" s="570"/>
      <c r="D51" s="44" t="s">
        <v>490</v>
      </c>
      <c r="E51" s="31"/>
      <c r="F51" s="291"/>
      <c r="G51" s="291"/>
      <c r="H51" s="291"/>
      <c r="I51" s="291"/>
      <c r="J51" s="43" t="str">
        <f t="shared" si="0"/>
        <v/>
      </c>
      <c r="K51" s="35" t="str">
        <f t="shared" si="1"/>
        <v/>
      </c>
      <c r="L51" s="35" t="str">
        <f t="shared" si="2"/>
        <v/>
      </c>
      <c r="M51" s="35" t="str">
        <f t="shared" si="3"/>
        <v/>
      </c>
      <c r="P51" s="585"/>
      <c r="Q51" s="159"/>
      <c r="R51" s="585" t="s">
        <v>615</v>
      </c>
    </row>
    <row r="52" spans="1:21" ht="15" customHeight="1">
      <c r="A52" s="569"/>
      <c r="B52" s="572"/>
      <c r="C52" s="570" t="s">
        <v>5</v>
      </c>
      <c r="D52" s="44" t="s">
        <v>115</v>
      </c>
      <c r="E52" s="31"/>
      <c r="F52" s="291"/>
      <c r="G52" s="291"/>
      <c r="H52" s="291"/>
      <c r="I52" s="291"/>
      <c r="J52" s="43" t="str">
        <f t="shared" si="0"/>
        <v/>
      </c>
      <c r="K52" s="35" t="str">
        <f t="shared" si="1"/>
        <v/>
      </c>
      <c r="L52" s="35" t="str">
        <f t="shared" si="2"/>
        <v/>
      </c>
      <c r="M52" s="35" t="str">
        <f t="shared" si="3"/>
        <v/>
      </c>
      <c r="P52" s="585"/>
      <c r="Q52" s="159"/>
      <c r="R52" s="585" t="s">
        <v>615</v>
      </c>
    </row>
    <row r="53" spans="1:21" ht="15" customHeight="1">
      <c r="A53" s="569"/>
      <c r="B53" s="572"/>
      <c r="C53" s="570"/>
      <c r="D53" s="44" t="s">
        <v>491</v>
      </c>
      <c r="E53" s="31"/>
      <c r="F53" s="291"/>
      <c r="G53" s="291"/>
      <c r="H53" s="291"/>
      <c r="I53" s="291"/>
      <c r="J53" s="43" t="str">
        <f t="shared" si="0"/>
        <v/>
      </c>
      <c r="K53" s="35" t="str">
        <f t="shared" si="1"/>
        <v/>
      </c>
      <c r="L53" s="35" t="str">
        <f t="shared" si="2"/>
        <v/>
      </c>
      <c r="M53" s="35" t="str">
        <f t="shared" si="3"/>
        <v/>
      </c>
      <c r="P53" s="586"/>
      <c r="Q53" s="159"/>
      <c r="R53" s="586" t="s">
        <v>615</v>
      </c>
    </row>
    <row r="54" spans="1:21" ht="15" customHeight="1">
      <c r="A54" s="569"/>
      <c r="B54" s="572"/>
      <c r="C54" s="570" t="s">
        <v>6</v>
      </c>
      <c r="D54" s="44" t="s">
        <v>115</v>
      </c>
      <c r="E54" s="31"/>
      <c r="F54" s="291"/>
      <c r="G54" s="291"/>
      <c r="H54" s="291"/>
      <c r="I54" s="291"/>
      <c r="J54" s="43" t="str">
        <f t="shared" si="0"/>
        <v/>
      </c>
      <c r="K54" s="35" t="str">
        <f t="shared" si="1"/>
        <v/>
      </c>
      <c r="L54" s="35" t="str">
        <f t="shared" si="2"/>
        <v/>
      </c>
      <c r="M54" s="35" t="str">
        <f t="shared" si="3"/>
        <v/>
      </c>
      <c r="O54" s="577">
        <v>1</v>
      </c>
      <c r="P54" s="588" t="s">
        <v>903</v>
      </c>
      <c r="R54" s="588" t="s">
        <v>903</v>
      </c>
      <c r="S54" s="565">
        <v>1</v>
      </c>
      <c r="T54" s="542" t="str">
        <f>CONCATENATE(IF(S54="","",IF(S54=1,'Base de Datos'!$K$260,IF(S54=2,'Base de Datos'!$K$261))),"")</f>
        <v>Congruente con el Programa Anual Estatal 2019</v>
      </c>
      <c r="U54" s="558"/>
    </row>
    <row r="55" spans="1:21" ht="15" customHeight="1">
      <c r="A55" s="569"/>
      <c r="B55" s="573"/>
      <c r="C55" s="570"/>
      <c r="D55" s="44" t="s">
        <v>491</v>
      </c>
      <c r="E55" s="31"/>
      <c r="F55" s="291"/>
      <c r="G55" s="291"/>
      <c r="H55" s="291"/>
      <c r="I55" s="291"/>
      <c r="J55" s="43" t="str">
        <f t="shared" si="0"/>
        <v/>
      </c>
      <c r="K55" s="35" t="str">
        <f t="shared" si="1"/>
        <v/>
      </c>
      <c r="L55" s="35" t="str">
        <f t="shared" si="2"/>
        <v/>
      </c>
      <c r="M55" s="35" t="str">
        <f t="shared" si="3"/>
        <v/>
      </c>
      <c r="O55" s="577"/>
      <c r="P55" s="588"/>
      <c r="R55" s="588"/>
      <c r="S55" s="566"/>
      <c r="T55" s="543"/>
      <c r="U55" s="559"/>
    </row>
    <row r="56" spans="1:21" ht="15" customHeight="1">
      <c r="A56" s="550">
        <v>6</v>
      </c>
      <c r="B56" s="551" t="str">
        <f>'1.Metas ATD H.'!B56:B63</f>
        <v>Jerez</v>
      </c>
      <c r="C56" s="554" t="s">
        <v>3</v>
      </c>
      <c r="D56" s="37" t="s">
        <v>115</v>
      </c>
      <c r="E56" s="31"/>
      <c r="F56" s="291"/>
      <c r="G56" s="291"/>
      <c r="H56" s="291"/>
      <c r="I56" s="291"/>
      <c r="J56" s="40" t="str">
        <f t="shared" si="0"/>
        <v/>
      </c>
      <c r="K56" s="40" t="str">
        <f t="shared" si="1"/>
        <v/>
      </c>
      <c r="L56" s="40" t="str">
        <f t="shared" si="2"/>
        <v/>
      </c>
      <c r="M56" s="40" t="str">
        <f t="shared" si="3"/>
        <v/>
      </c>
      <c r="O56" s="577"/>
      <c r="P56" s="588"/>
      <c r="R56" s="588"/>
      <c r="S56" s="566"/>
      <c r="T56" s="543"/>
      <c r="U56" s="559"/>
    </row>
    <row r="57" spans="1:21" ht="15" customHeight="1">
      <c r="A57" s="550"/>
      <c r="B57" s="552"/>
      <c r="C57" s="554"/>
      <c r="D57" s="41" t="s">
        <v>490</v>
      </c>
      <c r="E57" s="31"/>
      <c r="F57" s="291"/>
      <c r="G57" s="291"/>
      <c r="H57" s="291"/>
      <c r="I57" s="291"/>
      <c r="J57" s="40" t="str">
        <f t="shared" si="0"/>
        <v/>
      </c>
      <c r="K57" s="40" t="str">
        <f t="shared" si="1"/>
        <v/>
      </c>
      <c r="L57" s="40" t="str">
        <f t="shared" si="2"/>
        <v/>
      </c>
      <c r="M57" s="40" t="str">
        <f t="shared" si="3"/>
        <v/>
      </c>
      <c r="O57" s="577"/>
      <c r="P57" s="588"/>
      <c r="R57" s="588"/>
      <c r="S57" s="566"/>
      <c r="T57" s="543"/>
      <c r="U57" s="559"/>
    </row>
    <row r="58" spans="1:21" ht="15" customHeight="1">
      <c r="A58" s="550"/>
      <c r="B58" s="552"/>
      <c r="C58" s="554" t="s">
        <v>4</v>
      </c>
      <c r="D58" s="37" t="s">
        <v>115</v>
      </c>
      <c r="E58" s="31"/>
      <c r="F58" s="291"/>
      <c r="G58" s="291"/>
      <c r="H58" s="291"/>
      <c r="I58" s="291"/>
      <c r="J58" s="40" t="str">
        <f t="shared" si="0"/>
        <v/>
      </c>
      <c r="K58" s="40" t="str">
        <f t="shared" si="1"/>
        <v/>
      </c>
      <c r="L58" s="40" t="str">
        <f t="shared" si="2"/>
        <v/>
      </c>
      <c r="M58" s="40" t="str">
        <f t="shared" si="3"/>
        <v/>
      </c>
      <c r="O58" s="577"/>
      <c r="P58" s="588"/>
      <c r="Q58" s="57"/>
      <c r="R58" s="588"/>
      <c r="S58" s="566"/>
      <c r="T58" s="543"/>
      <c r="U58" s="559"/>
    </row>
    <row r="59" spans="1:21" ht="15" customHeight="1">
      <c r="A59" s="550"/>
      <c r="B59" s="552"/>
      <c r="C59" s="554"/>
      <c r="D59" s="41" t="s">
        <v>490</v>
      </c>
      <c r="E59" s="31"/>
      <c r="F59" s="291"/>
      <c r="G59" s="291"/>
      <c r="H59" s="291"/>
      <c r="I59" s="291"/>
      <c r="J59" s="40" t="str">
        <f t="shared" si="0"/>
        <v/>
      </c>
      <c r="K59" s="40" t="str">
        <f t="shared" si="1"/>
        <v/>
      </c>
      <c r="L59" s="40" t="str">
        <f t="shared" si="2"/>
        <v/>
      </c>
      <c r="M59" s="40" t="str">
        <f t="shared" si="3"/>
        <v/>
      </c>
      <c r="O59" s="577"/>
      <c r="P59" s="588"/>
      <c r="Q59" s="79"/>
      <c r="R59" s="588"/>
      <c r="S59" s="567"/>
      <c r="T59" s="544"/>
      <c r="U59" s="560"/>
    </row>
    <row r="60" spans="1:21" ht="15" customHeight="1">
      <c r="A60" s="550"/>
      <c r="B60" s="552"/>
      <c r="C60" s="554" t="s">
        <v>5</v>
      </c>
      <c r="D60" s="41" t="s">
        <v>115</v>
      </c>
      <c r="E60" s="31"/>
      <c r="F60" s="291"/>
      <c r="G60" s="291"/>
      <c r="H60" s="291"/>
      <c r="I60" s="291"/>
      <c r="J60" s="40" t="str">
        <f t="shared" si="0"/>
        <v/>
      </c>
      <c r="K60" s="40" t="str">
        <f t="shared" si="1"/>
        <v/>
      </c>
      <c r="L60" s="40" t="str">
        <f t="shared" si="2"/>
        <v/>
      </c>
      <c r="M60" s="40" t="str">
        <f t="shared" si="3"/>
        <v/>
      </c>
      <c r="O60" s="577">
        <v>2</v>
      </c>
      <c r="P60" s="588" t="s">
        <v>903</v>
      </c>
      <c r="R60" s="588" t="s">
        <v>903</v>
      </c>
      <c r="S60" s="539">
        <v>2</v>
      </c>
      <c r="T60" s="542" t="str">
        <f>CONCATENATE(IF(S60="","",IF(S60=1,'Base de Datos'!$K$260,IF(S60=2,'Base de Datos'!$K$261))),"")</f>
        <v>No es congruente con el Programa Anual Estatal 2019</v>
      </c>
      <c r="U60" s="558"/>
    </row>
    <row r="61" spans="1:21" ht="15" customHeight="1">
      <c r="A61" s="550"/>
      <c r="B61" s="552"/>
      <c r="C61" s="554"/>
      <c r="D61" s="41" t="s">
        <v>491</v>
      </c>
      <c r="E61" s="31"/>
      <c r="F61" s="291"/>
      <c r="G61" s="291"/>
      <c r="H61" s="291"/>
      <c r="I61" s="291"/>
      <c r="J61" s="40" t="str">
        <f t="shared" si="0"/>
        <v/>
      </c>
      <c r="K61" s="40" t="str">
        <f t="shared" si="1"/>
        <v/>
      </c>
      <c r="L61" s="40" t="str">
        <f t="shared" si="2"/>
        <v/>
      </c>
      <c r="M61" s="40" t="str">
        <f t="shared" si="3"/>
        <v/>
      </c>
      <c r="O61" s="577"/>
      <c r="P61" s="588"/>
      <c r="R61" s="588"/>
      <c r="S61" s="540"/>
      <c r="T61" s="543"/>
      <c r="U61" s="559"/>
    </row>
    <row r="62" spans="1:21" ht="15" customHeight="1">
      <c r="A62" s="550"/>
      <c r="B62" s="552"/>
      <c r="C62" s="554" t="s">
        <v>6</v>
      </c>
      <c r="D62" s="41" t="s">
        <v>115</v>
      </c>
      <c r="E62" s="31"/>
      <c r="F62" s="291"/>
      <c r="G62" s="291"/>
      <c r="H62" s="291"/>
      <c r="I62" s="291"/>
      <c r="J62" s="40" t="str">
        <f t="shared" si="0"/>
        <v/>
      </c>
      <c r="K62" s="40" t="str">
        <f t="shared" si="1"/>
        <v/>
      </c>
      <c r="L62" s="40" t="str">
        <f t="shared" si="2"/>
        <v/>
      </c>
      <c r="M62" s="40" t="str">
        <f t="shared" si="3"/>
        <v/>
      </c>
      <c r="O62" s="577"/>
      <c r="P62" s="588"/>
      <c r="R62" s="588"/>
      <c r="S62" s="540"/>
      <c r="T62" s="543"/>
      <c r="U62" s="559"/>
    </row>
    <row r="63" spans="1:21" ht="15" customHeight="1">
      <c r="A63" s="550"/>
      <c r="B63" s="553"/>
      <c r="C63" s="554"/>
      <c r="D63" s="41" t="s">
        <v>491</v>
      </c>
      <c r="E63" s="31"/>
      <c r="F63" s="291"/>
      <c r="G63" s="291"/>
      <c r="H63" s="291"/>
      <c r="I63" s="291"/>
      <c r="J63" s="40" t="str">
        <f t="shared" si="0"/>
        <v/>
      </c>
      <c r="K63" s="40" t="str">
        <f t="shared" si="1"/>
        <v/>
      </c>
      <c r="L63" s="40" t="str">
        <f t="shared" si="2"/>
        <v/>
      </c>
      <c r="M63" s="40" t="str">
        <f t="shared" si="3"/>
        <v/>
      </c>
      <c r="O63" s="577"/>
      <c r="P63" s="588"/>
      <c r="R63" s="588"/>
      <c r="S63" s="540"/>
      <c r="T63" s="543"/>
      <c r="U63" s="559"/>
    </row>
    <row r="64" spans="1:21" ht="15" customHeight="1">
      <c r="A64" s="569">
        <v>7</v>
      </c>
      <c r="B64" s="574" t="str">
        <f>'1.Metas ATD H.'!B64:B71</f>
        <v>Fresnillo</v>
      </c>
      <c r="C64" s="570" t="s">
        <v>3</v>
      </c>
      <c r="D64" s="42" t="s">
        <v>115</v>
      </c>
      <c r="E64" s="31"/>
      <c r="F64" s="291"/>
      <c r="G64" s="291"/>
      <c r="H64" s="291"/>
      <c r="I64" s="291"/>
      <c r="J64" s="43" t="str">
        <f t="shared" si="0"/>
        <v/>
      </c>
      <c r="K64" s="35" t="str">
        <f t="shared" si="1"/>
        <v/>
      </c>
      <c r="L64" s="35" t="str">
        <f t="shared" si="2"/>
        <v/>
      </c>
      <c r="M64" s="35" t="str">
        <f t="shared" si="3"/>
        <v/>
      </c>
      <c r="O64" s="577"/>
      <c r="P64" s="588"/>
      <c r="Q64" s="57"/>
      <c r="R64" s="588"/>
      <c r="S64" s="540"/>
      <c r="T64" s="543"/>
      <c r="U64" s="559"/>
    </row>
    <row r="65" spans="1:21" ht="15" customHeight="1">
      <c r="A65" s="569"/>
      <c r="B65" s="574"/>
      <c r="C65" s="570"/>
      <c r="D65" s="44" t="s">
        <v>490</v>
      </c>
      <c r="E65" s="31"/>
      <c r="F65" s="291"/>
      <c r="G65" s="291"/>
      <c r="H65" s="291"/>
      <c r="I65" s="291"/>
      <c r="J65" s="43" t="str">
        <f t="shared" si="0"/>
        <v/>
      </c>
      <c r="K65" s="35" t="str">
        <f t="shared" si="1"/>
        <v/>
      </c>
      <c r="L65" s="35" t="str">
        <f t="shared" si="2"/>
        <v/>
      </c>
      <c r="M65" s="35" t="str">
        <f t="shared" si="3"/>
        <v/>
      </c>
      <c r="O65" s="577"/>
      <c r="P65" s="588"/>
      <c r="Q65" s="79"/>
      <c r="R65" s="588"/>
      <c r="S65" s="541"/>
      <c r="T65" s="544"/>
      <c r="U65" s="560"/>
    </row>
    <row r="66" spans="1:21" ht="15" customHeight="1">
      <c r="A66" s="569"/>
      <c r="B66" s="574"/>
      <c r="C66" s="570" t="s">
        <v>4</v>
      </c>
      <c r="D66" s="42" t="s">
        <v>115</v>
      </c>
      <c r="E66" s="31"/>
      <c r="F66" s="291"/>
      <c r="G66" s="291"/>
      <c r="H66" s="291"/>
      <c r="I66" s="291"/>
      <c r="J66" s="43" t="str">
        <f t="shared" si="0"/>
        <v/>
      </c>
      <c r="K66" s="35" t="str">
        <f t="shared" si="1"/>
        <v/>
      </c>
      <c r="L66" s="35" t="str">
        <f t="shared" si="2"/>
        <v/>
      </c>
      <c r="M66" s="35" t="str">
        <f t="shared" si="3"/>
        <v/>
      </c>
    </row>
    <row r="67" spans="1:21" ht="15" customHeight="1">
      <c r="A67" s="569"/>
      <c r="B67" s="574"/>
      <c r="C67" s="570"/>
      <c r="D67" s="44" t="s">
        <v>490</v>
      </c>
      <c r="E67" s="31"/>
      <c r="F67" s="291"/>
      <c r="G67" s="291"/>
      <c r="H67" s="291"/>
      <c r="I67" s="291"/>
      <c r="J67" s="43" t="str">
        <f t="shared" si="0"/>
        <v/>
      </c>
      <c r="K67" s="35" t="str">
        <f t="shared" si="1"/>
        <v/>
      </c>
      <c r="L67" s="35" t="str">
        <f t="shared" si="2"/>
        <v/>
      </c>
      <c r="M67" s="35" t="str">
        <f t="shared" si="3"/>
        <v/>
      </c>
    </row>
    <row r="68" spans="1:21" ht="15" customHeight="1">
      <c r="A68" s="569"/>
      <c r="B68" s="574"/>
      <c r="C68" s="570" t="s">
        <v>5</v>
      </c>
      <c r="D68" s="44" t="s">
        <v>115</v>
      </c>
      <c r="E68" s="31"/>
      <c r="F68" s="291"/>
      <c r="G68" s="291"/>
      <c r="H68" s="291"/>
      <c r="I68" s="291"/>
      <c r="J68" s="43" t="str">
        <f t="shared" si="0"/>
        <v/>
      </c>
      <c r="K68" s="35" t="str">
        <f t="shared" si="1"/>
        <v/>
      </c>
      <c r="L68" s="35" t="str">
        <f t="shared" si="2"/>
        <v/>
      </c>
      <c r="M68" s="35" t="str">
        <f t="shared" si="3"/>
        <v/>
      </c>
      <c r="P68" s="582" t="s">
        <v>6</v>
      </c>
      <c r="Q68" s="582"/>
      <c r="R68" s="582"/>
    </row>
    <row r="69" spans="1:21" ht="15" customHeight="1">
      <c r="A69" s="569"/>
      <c r="B69" s="574"/>
      <c r="C69" s="570"/>
      <c r="D69" s="44" t="s">
        <v>491</v>
      </c>
      <c r="E69" s="31"/>
      <c r="F69" s="291"/>
      <c r="G69" s="291"/>
      <c r="H69" s="291"/>
      <c r="I69" s="291"/>
      <c r="J69" s="43" t="str">
        <f t="shared" si="0"/>
        <v/>
      </c>
      <c r="K69" s="35" t="str">
        <f t="shared" si="1"/>
        <v/>
      </c>
      <c r="L69" s="35" t="str">
        <f t="shared" si="2"/>
        <v/>
      </c>
      <c r="M69" s="35" t="str">
        <f t="shared" si="3"/>
        <v/>
      </c>
      <c r="P69" s="584" t="s">
        <v>614</v>
      </c>
      <c r="Q69" s="159"/>
      <c r="R69" s="584" t="s">
        <v>471</v>
      </c>
    </row>
    <row r="70" spans="1:21" ht="15" customHeight="1">
      <c r="A70" s="569"/>
      <c r="B70" s="574"/>
      <c r="C70" s="570" t="s">
        <v>6</v>
      </c>
      <c r="D70" s="44" t="s">
        <v>115</v>
      </c>
      <c r="E70" s="31"/>
      <c r="F70" s="291"/>
      <c r="G70" s="291"/>
      <c r="H70" s="291"/>
      <c r="I70" s="291"/>
      <c r="J70" s="43" t="str">
        <f t="shared" si="0"/>
        <v/>
      </c>
      <c r="K70" s="35" t="str">
        <f t="shared" si="1"/>
        <v/>
      </c>
      <c r="L70" s="35" t="str">
        <f t="shared" si="2"/>
        <v/>
      </c>
      <c r="M70" s="35" t="str">
        <f t="shared" si="3"/>
        <v/>
      </c>
      <c r="P70" s="585"/>
      <c r="Q70" s="159"/>
      <c r="R70" s="585"/>
    </row>
    <row r="71" spans="1:21" ht="15" customHeight="1">
      <c r="A71" s="569"/>
      <c r="B71" s="574"/>
      <c r="C71" s="570"/>
      <c r="D71" s="44" t="s">
        <v>491</v>
      </c>
      <c r="E71" s="31"/>
      <c r="F71" s="291"/>
      <c r="G71" s="291"/>
      <c r="H71" s="291"/>
      <c r="I71" s="291"/>
      <c r="J71" s="43" t="str">
        <f t="shared" si="0"/>
        <v/>
      </c>
      <c r="K71" s="35" t="str">
        <f t="shared" si="1"/>
        <v/>
      </c>
      <c r="L71" s="35" t="str">
        <f t="shared" si="2"/>
        <v/>
      </c>
      <c r="M71" s="35" t="str">
        <f t="shared" si="3"/>
        <v/>
      </c>
      <c r="P71" s="585"/>
      <c r="Q71" s="159"/>
      <c r="R71" s="585"/>
    </row>
    <row r="72" spans="1:21" ht="15" customHeight="1">
      <c r="A72" s="550">
        <v>8</v>
      </c>
      <c r="B72" s="551" t="str">
        <f>'1.Metas ATD H.'!B72:B79</f>
        <v>Sombrerete</v>
      </c>
      <c r="C72" s="554" t="s">
        <v>3</v>
      </c>
      <c r="D72" s="37" t="s">
        <v>115</v>
      </c>
      <c r="E72" s="31"/>
      <c r="F72" s="291"/>
      <c r="G72" s="291"/>
      <c r="H72" s="291"/>
      <c r="I72" s="291"/>
      <c r="J72" s="40" t="str">
        <f t="shared" si="0"/>
        <v/>
      </c>
      <c r="K72" s="40" t="str">
        <f t="shared" si="1"/>
        <v/>
      </c>
      <c r="L72" s="40" t="str">
        <f t="shared" si="2"/>
        <v/>
      </c>
      <c r="M72" s="40" t="str">
        <f t="shared" si="3"/>
        <v/>
      </c>
      <c r="P72" s="586"/>
      <c r="Q72" s="159"/>
      <c r="R72" s="586"/>
    </row>
    <row r="73" spans="1:21" ht="15" customHeight="1">
      <c r="A73" s="550"/>
      <c r="B73" s="552"/>
      <c r="C73" s="554"/>
      <c r="D73" s="41" t="s">
        <v>490</v>
      </c>
      <c r="E73" s="31"/>
      <c r="F73" s="291"/>
      <c r="G73" s="291"/>
      <c r="H73" s="291"/>
      <c r="I73" s="291"/>
      <c r="J73" s="40" t="str">
        <f t="shared" si="0"/>
        <v/>
      </c>
      <c r="K73" s="40" t="str">
        <f t="shared" si="1"/>
        <v/>
      </c>
      <c r="L73" s="40" t="str">
        <f t="shared" si="2"/>
        <v/>
      </c>
      <c r="M73" s="40" t="str">
        <f t="shared" si="3"/>
        <v/>
      </c>
      <c r="O73" s="577">
        <v>1</v>
      </c>
      <c r="P73" s="588" t="s">
        <v>903</v>
      </c>
      <c r="R73" s="588" t="s">
        <v>903</v>
      </c>
      <c r="S73" s="539">
        <v>1</v>
      </c>
      <c r="T73" s="542" t="str">
        <f>CONCATENATE(IF(S73="","",IF(S73=1,'Base de Datos'!$K$260,IF(S73=2,'Base de Datos'!$K$261))),"")</f>
        <v>Congruente con el Programa Anual Estatal 2019</v>
      </c>
      <c r="U73" s="558"/>
    </row>
    <row r="74" spans="1:21" ht="15" customHeight="1">
      <c r="A74" s="550"/>
      <c r="B74" s="552"/>
      <c r="C74" s="554" t="s">
        <v>4</v>
      </c>
      <c r="D74" s="37" t="s">
        <v>115</v>
      </c>
      <c r="E74" s="31"/>
      <c r="F74" s="291"/>
      <c r="G74" s="291"/>
      <c r="H74" s="291"/>
      <c r="I74" s="291"/>
      <c r="J74" s="40" t="str">
        <f t="shared" si="0"/>
        <v/>
      </c>
      <c r="K74" s="40" t="str">
        <f t="shared" si="1"/>
        <v/>
      </c>
      <c r="L74" s="40" t="str">
        <f t="shared" si="2"/>
        <v/>
      </c>
      <c r="M74" s="40" t="str">
        <f t="shared" si="3"/>
        <v/>
      </c>
      <c r="O74" s="577"/>
      <c r="P74" s="588"/>
      <c r="R74" s="588"/>
      <c r="S74" s="540"/>
      <c r="T74" s="543"/>
      <c r="U74" s="559"/>
    </row>
    <row r="75" spans="1:21" ht="15" customHeight="1">
      <c r="A75" s="550"/>
      <c r="B75" s="552"/>
      <c r="C75" s="554"/>
      <c r="D75" s="41" t="s">
        <v>490</v>
      </c>
      <c r="E75" s="31"/>
      <c r="F75" s="291"/>
      <c r="G75" s="291"/>
      <c r="H75" s="291"/>
      <c r="I75" s="291"/>
      <c r="J75" s="40" t="str">
        <f t="shared" si="0"/>
        <v/>
      </c>
      <c r="K75" s="40" t="str">
        <f t="shared" si="1"/>
        <v/>
      </c>
      <c r="L75" s="40" t="str">
        <f t="shared" si="2"/>
        <v/>
      </c>
      <c r="M75" s="40" t="str">
        <f t="shared" si="3"/>
        <v/>
      </c>
      <c r="O75" s="577"/>
      <c r="P75" s="588"/>
      <c r="R75" s="588"/>
      <c r="S75" s="540"/>
      <c r="T75" s="543"/>
      <c r="U75" s="559"/>
    </row>
    <row r="76" spans="1:21" ht="15" customHeight="1">
      <c r="A76" s="550"/>
      <c r="B76" s="552"/>
      <c r="C76" s="554" t="s">
        <v>5</v>
      </c>
      <c r="D76" s="41" t="s">
        <v>115</v>
      </c>
      <c r="E76" s="31"/>
      <c r="F76" s="291"/>
      <c r="G76" s="291"/>
      <c r="H76" s="291"/>
      <c r="I76" s="291"/>
      <c r="J76" s="40" t="str">
        <f t="shared" si="0"/>
        <v/>
      </c>
      <c r="K76" s="40" t="str">
        <f t="shared" si="1"/>
        <v/>
      </c>
      <c r="L76" s="40" t="str">
        <f t="shared" si="2"/>
        <v/>
      </c>
      <c r="M76" s="40" t="str">
        <f t="shared" si="3"/>
        <v/>
      </c>
      <c r="O76" s="577"/>
      <c r="P76" s="588"/>
      <c r="R76" s="588"/>
      <c r="S76" s="540"/>
      <c r="T76" s="543"/>
      <c r="U76" s="559"/>
    </row>
    <row r="77" spans="1:21" ht="15" customHeight="1">
      <c r="A77" s="550"/>
      <c r="B77" s="552"/>
      <c r="C77" s="554"/>
      <c r="D77" s="41" t="s">
        <v>491</v>
      </c>
      <c r="E77" s="31"/>
      <c r="F77" s="291"/>
      <c r="G77" s="291"/>
      <c r="H77" s="291"/>
      <c r="I77" s="291"/>
      <c r="J77" s="40" t="str">
        <f t="shared" si="0"/>
        <v/>
      </c>
      <c r="K77" s="40" t="str">
        <f t="shared" si="1"/>
        <v/>
      </c>
      <c r="L77" s="40" t="str">
        <f t="shared" si="2"/>
        <v/>
      </c>
      <c r="M77" s="40" t="str">
        <f t="shared" si="3"/>
        <v/>
      </c>
      <c r="O77" s="577"/>
      <c r="P77" s="588"/>
      <c r="Q77" s="57"/>
      <c r="R77" s="588"/>
      <c r="S77" s="540"/>
      <c r="T77" s="543"/>
      <c r="U77" s="559"/>
    </row>
    <row r="78" spans="1:21" ht="15" customHeight="1">
      <c r="A78" s="550"/>
      <c r="B78" s="552"/>
      <c r="C78" s="554" t="s">
        <v>6</v>
      </c>
      <c r="D78" s="41" t="s">
        <v>115</v>
      </c>
      <c r="E78" s="31"/>
      <c r="F78" s="291"/>
      <c r="G78" s="291"/>
      <c r="H78" s="291"/>
      <c r="I78" s="291"/>
      <c r="J78" s="40" t="str">
        <f t="shared" si="0"/>
        <v/>
      </c>
      <c r="K78" s="40" t="str">
        <f t="shared" si="1"/>
        <v/>
      </c>
      <c r="L78" s="40" t="str">
        <f t="shared" si="2"/>
        <v/>
      </c>
      <c r="M78" s="40" t="str">
        <f t="shared" si="3"/>
        <v/>
      </c>
      <c r="O78" s="577"/>
      <c r="P78" s="588"/>
      <c r="Q78" s="79"/>
      <c r="R78" s="588"/>
      <c r="S78" s="541"/>
      <c r="T78" s="544"/>
      <c r="U78" s="560"/>
    </row>
    <row r="79" spans="1:21" ht="15" customHeight="1">
      <c r="A79" s="550"/>
      <c r="B79" s="553"/>
      <c r="C79" s="554"/>
      <c r="D79" s="41" t="s">
        <v>491</v>
      </c>
      <c r="E79" s="31"/>
      <c r="F79" s="291"/>
      <c r="G79" s="291"/>
      <c r="H79" s="291"/>
      <c r="I79" s="291"/>
      <c r="J79" s="40" t="str">
        <f t="shared" si="0"/>
        <v/>
      </c>
      <c r="K79" s="40" t="str">
        <f t="shared" si="1"/>
        <v/>
      </c>
      <c r="L79" s="40" t="str">
        <f t="shared" si="2"/>
        <v/>
      </c>
      <c r="M79" s="40" t="str">
        <f t="shared" si="3"/>
        <v/>
      </c>
      <c r="O79" s="577">
        <v>2</v>
      </c>
      <c r="P79" s="588" t="s">
        <v>903</v>
      </c>
      <c r="R79" s="588" t="s">
        <v>903</v>
      </c>
      <c r="S79" s="539">
        <v>1</v>
      </c>
      <c r="T79" s="542" t="str">
        <f>CONCATENATE(IF(S79="","",IF(S79=1,'Base de Datos'!$K$260,IF(S79=2,'Base de Datos'!$K$261))),"")</f>
        <v>Congruente con el Programa Anual Estatal 2019</v>
      </c>
      <c r="U79" s="558"/>
    </row>
    <row r="80" spans="1:21" ht="15" customHeight="1">
      <c r="A80" s="569">
        <v>9</v>
      </c>
      <c r="B80" s="574" t="str">
        <f>'1.Metas ATD H.'!B80:B87</f>
        <v>Río Grande</v>
      </c>
      <c r="C80" s="570" t="s">
        <v>3</v>
      </c>
      <c r="D80" s="42" t="s">
        <v>115</v>
      </c>
      <c r="E80" s="31"/>
      <c r="F80" s="291"/>
      <c r="G80" s="291"/>
      <c r="H80" s="291"/>
      <c r="I80" s="291"/>
      <c r="J80" s="43" t="str">
        <f t="shared" si="0"/>
        <v/>
      </c>
      <c r="K80" s="35" t="str">
        <f t="shared" si="1"/>
        <v/>
      </c>
      <c r="L80" s="35" t="str">
        <f t="shared" si="2"/>
        <v/>
      </c>
      <c r="M80" s="35" t="str">
        <f t="shared" si="3"/>
        <v/>
      </c>
      <c r="O80" s="577"/>
      <c r="P80" s="588"/>
      <c r="R80" s="588"/>
      <c r="S80" s="540"/>
      <c r="T80" s="543"/>
      <c r="U80" s="559"/>
    </row>
    <row r="81" spans="1:21" ht="15" customHeight="1">
      <c r="A81" s="569"/>
      <c r="B81" s="574"/>
      <c r="C81" s="570"/>
      <c r="D81" s="44" t="s">
        <v>490</v>
      </c>
      <c r="E81" s="31"/>
      <c r="F81" s="291"/>
      <c r="G81" s="291"/>
      <c r="H81" s="291"/>
      <c r="I81" s="291"/>
      <c r="J81" s="43" t="str">
        <f t="shared" ref="J81:J144" si="4">IFERROR((F81/E81),"")</f>
        <v/>
      </c>
      <c r="K81" s="35" t="str">
        <f t="shared" ref="K81:K144" si="5">IFERROR(((F81+G81)/E81),"")</f>
        <v/>
      </c>
      <c r="L81" s="35" t="str">
        <f t="shared" ref="L81:L144" si="6">IFERROR(((F81+G81+H81)/E81),"")</f>
        <v/>
      </c>
      <c r="M81" s="35" t="str">
        <f t="shared" ref="M81:M144" si="7">IFERROR(((F81+G81+H81+I81)/E81),"")</f>
        <v/>
      </c>
      <c r="O81" s="577"/>
      <c r="P81" s="588"/>
      <c r="R81" s="588"/>
      <c r="S81" s="540"/>
      <c r="T81" s="543"/>
      <c r="U81" s="559"/>
    </row>
    <row r="82" spans="1:21" ht="15" customHeight="1">
      <c r="A82" s="569"/>
      <c r="B82" s="574"/>
      <c r="C82" s="570" t="s">
        <v>4</v>
      </c>
      <c r="D82" s="42" t="s">
        <v>115</v>
      </c>
      <c r="E82" s="31"/>
      <c r="F82" s="291"/>
      <c r="G82" s="291"/>
      <c r="H82" s="291"/>
      <c r="I82" s="291"/>
      <c r="J82" s="43" t="str">
        <f t="shared" si="4"/>
        <v/>
      </c>
      <c r="K82" s="35" t="str">
        <f t="shared" si="5"/>
        <v/>
      </c>
      <c r="L82" s="35" t="str">
        <f t="shared" si="6"/>
        <v/>
      </c>
      <c r="M82" s="35" t="str">
        <f t="shared" si="7"/>
        <v/>
      </c>
      <c r="O82" s="577"/>
      <c r="P82" s="588"/>
      <c r="R82" s="588"/>
      <c r="S82" s="540"/>
      <c r="T82" s="543"/>
      <c r="U82" s="559"/>
    </row>
    <row r="83" spans="1:21" ht="15" customHeight="1">
      <c r="A83" s="569"/>
      <c r="B83" s="574"/>
      <c r="C83" s="570"/>
      <c r="D83" s="44" t="s">
        <v>490</v>
      </c>
      <c r="E83" s="31"/>
      <c r="F83" s="291"/>
      <c r="G83" s="291"/>
      <c r="H83" s="291"/>
      <c r="I83" s="291"/>
      <c r="J83" s="43" t="str">
        <f t="shared" si="4"/>
        <v/>
      </c>
      <c r="K83" s="35" t="str">
        <f t="shared" si="5"/>
        <v/>
      </c>
      <c r="L83" s="35" t="str">
        <f t="shared" si="6"/>
        <v/>
      </c>
      <c r="M83" s="35" t="str">
        <f t="shared" si="7"/>
        <v/>
      </c>
      <c r="O83" s="577"/>
      <c r="P83" s="588"/>
      <c r="Q83" s="57"/>
      <c r="R83" s="588"/>
      <c r="S83" s="540"/>
      <c r="T83" s="543"/>
      <c r="U83" s="559"/>
    </row>
    <row r="84" spans="1:21" ht="15" customHeight="1">
      <c r="A84" s="569"/>
      <c r="B84" s="574"/>
      <c r="C84" s="570" t="s">
        <v>5</v>
      </c>
      <c r="D84" s="44" t="s">
        <v>115</v>
      </c>
      <c r="E84" s="31"/>
      <c r="F84" s="291"/>
      <c r="G84" s="291"/>
      <c r="H84" s="291"/>
      <c r="I84" s="291"/>
      <c r="J84" s="43" t="str">
        <f t="shared" si="4"/>
        <v/>
      </c>
      <c r="K84" s="35" t="str">
        <f t="shared" si="5"/>
        <v/>
      </c>
      <c r="L84" s="35" t="str">
        <f t="shared" si="6"/>
        <v/>
      </c>
      <c r="M84" s="35" t="str">
        <f t="shared" si="7"/>
        <v/>
      </c>
      <c r="O84" s="577"/>
      <c r="P84" s="588"/>
      <c r="Q84" s="79"/>
      <c r="R84" s="588"/>
      <c r="S84" s="541"/>
      <c r="T84" s="544"/>
      <c r="U84" s="560"/>
    </row>
    <row r="85" spans="1:21" ht="15" customHeight="1">
      <c r="A85" s="569"/>
      <c r="B85" s="574"/>
      <c r="C85" s="570"/>
      <c r="D85" s="44" t="s">
        <v>491</v>
      </c>
      <c r="E85" s="31"/>
      <c r="F85" s="291"/>
      <c r="G85" s="291"/>
      <c r="H85" s="291"/>
      <c r="I85" s="291"/>
      <c r="J85" s="43" t="str">
        <f t="shared" si="4"/>
        <v/>
      </c>
      <c r="K85" s="35" t="str">
        <f t="shared" si="5"/>
        <v/>
      </c>
      <c r="L85" s="35" t="str">
        <f t="shared" si="6"/>
        <v/>
      </c>
      <c r="M85" s="35" t="str">
        <f t="shared" si="7"/>
        <v/>
      </c>
    </row>
    <row r="86" spans="1:21" ht="15" customHeight="1">
      <c r="A86" s="569"/>
      <c r="B86" s="574"/>
      <c r="C86" s="570" t="s">
        <v>6</v>
      </c>
      <c r="D86" s="44" t="s">
        <v>115</v>
      </c>
      <c r="E86" s="31"/>
      <c r="F86" s="291"/>
      <c r="G86" s="291"/>
      <c r="H86" s="291"/>
      <c r="I86" s="291"/>
      <c r="J86" s="43" t="str">
        <f t="shared" si="4"/>
        <v/>
      </c>
      <c r="K86" s="35" t="str">
        <f t="shared" si="5"/>
        <v/>
      </c>
      <c r="L86" s="35" t="str">
        <f t="shared" si="6"/>
        <v/>
      </c>
      <c r="M86" s="35" t="str">
        <f t="shared" si="7"/>
        <v/>
      </c>
    </row>
    <row r="87" spans="1:21" ht="15" customHeight="1">
      <c r="A87" s="569"/>
      <c r="B87" s="574"/>
      <c r="C87" s="570"/>
      <c r="D87" s="44" t="s">
        <v>491</v>
      </c>
      <c r="E87" s="31"/>
      <c r="F87" s="291"/>
      <c r="G87" s="291"/>
      <c r="H87" s="291"/>
      <c r="I87" s="291"/>
      <c r="J87" s="43" t="str">
        <f t="shared" si="4"/>
        <v/>
      </c>
      <c r="K87" s="35" t="str">
        <f t="shared" si="5"/>
        <v/>
      </c>
      <c r="L87" s="35" t="str">
        <f t="shared" si="6"/>
        <v/>
      </c>
      <c r="M87" s="35" t="str">
        <f t="shared" si="7"/>
        <v/>
      </c>
    </row>
    <row r="88" spans="1:21" ht="15" customHeight="1">
      <c r="A88" s="550">
        <v>10</v>
      </c>
      <c r="B88" s="551" t="str">
        <f>'1.Metas ATD H.'!B88:B95</f>
        <v>Guadalupe</v>
      </c>
      <c r="C88" s="554" t="s">
        <v>3</v>
      </c>
      <c r="D88" s="37" t="s">
        <v>115</v>
      </c>
      <c r="E88" s="31"/>
      <c r="F88" s="291"/>
      <c r="G88" s="291"/>
      <c r="H88" s="291"/>
      <c r="I88" s="291"/>
      <c r="J88" s="40" t="str">
        <f t="shared" si="4"/>
        <v/>
      </c>
      <c r="K88" s="40" t="str">
        <f t="shared" si="5"/>
        <v/>
      </c>
      <c r="L88" s="40" t="str">
        <f t="shared" si="6"/>
        <v/>
      </c>
      <c r="M88" s="40" t="str">
        <f t="shared" si="7"/>
        <v/>
      </c>
    </row>
    <row r="89" spans="1:21" ht="15" customHeight="1">
      <c r="A89" s="550"/>
      <c r="B89" s="552"/>
      <c r="C89" s="554"/>
      <c r="D89" s="41" t="s">
        <v>490</v>
      </c>
      <c r="E89" s="31"/>
      <c r="F89" s="291"/>
      <c r="G89" s="291"/>
      <c r="H89" s="291"/>
      <c r="I89" s="291"/>
      <c r="J89" s="40" t="str">
        <f t="shared" si="4"/>
        <v/>
      </c>
      <c r="K89" s="40" t="str">
        <f t="shared" si="5"/>
        <v/>
      </c>
      <c r="L89" s="40" t="str">
        <f t="shared" si="6"/>
        <v/>
      </c>
      <c r="M89" s="40" t="str">
        <f t="shared" si="7"/>
        <v/>
      </c>
    </row>
    <row r="90" spans="1:21" ht="15" customHeight="1">
      <c r="A90" s="550"/>
      <c r="B90" s="552"/>
      <c r="C90" s="554" t="s">
        <v>4</v>
      </c>
      <c r="D90" s="37" t="s">
        <v>115</v>
      </c>
      <c r="E90" s="31"/>
      <c r="F90" s="291"/>
      <c r="G90" s="291"/>
      <c r="H90" s="291"/>
      <c r="I90" s="291"/>
      <c r="J90" s="40" t="str">
        <f t="shared" si="4"/>
        <v/>
      </c>
      <c r="K90" s="40" t="str">
        <f t="shared" si="5"/>
        <v/>
      </c>
      <c r="L90" s="40" t="str">
        <f t="shared" si="6"/>
        <v/>
      </c>
      <c r="M90" s="40" t="str">
        <f t="shared" si="7"/>
        <v/>
      </c>
    </row>
    <row r="91" spans="1:21" ht="15" customHeight="1">
      <c r="A91" s="550"/>
      <c r="B91" s="552"/>
      <c r="C91" s="554"/>
      <c r="D91" s="41" t="s">
        <v>490</v>
      </c>
      <c r="E91" s="31"/>
      <c r="F91" s="291"/>
      <c r="G91" s="291"/>
      <c r="H91" s="291"/>
      <c r="I91" s="291"/>
      <c r="J91" s="40" t="str">
        <f t="shared" si="4"/>
        <v/>
      </c>
      <c r="K91" s="40" t="str">
        <f t="shared" si="5"/>
        <v/>
      </c>
      <c r="L91" s="40" t="str">
        <f t="shared" si="6"/>
        <v/>
      </c>
      <c r="M91" s="40" t="str">
        <f t="shared" si="7"/>
        <v/>
      </c>
    </row>
    <row r="92" spans="1:21" ht="15" customHeight="1">
      <c r="A92" s="550"/>
      <c r="B92" s="552"/>
      <c r="C92" s="554" t="s">
        <v>5</v>
      </c>
      <c r="D92" s="41" t="s">
        <v>115</v>
      </c>
      <c r="E92" s="31"/>
      <c r="F92" s="291"/>
      <c r="G92" s="291"/>
      <c r="H92" s="291"/>
      <c r="I92" s="291"/>
      <c r="J92" s="40" t="str">
        <f t="shared" si="4"/>
        <v/>
      </c>
      <c r="K92" s="40" t="str">
        <f t="shared" si="5"/>
        <v/>
      </c>
      <c r="L92" s="40" t="str">
        <f t="shared" si="6"/>
        <v/>
      </c>
      <c r="M92" s="40" t="str">
        <f t="shared" si="7"/>
        <v/>
      </c>
    </row>
    <row r="93" spans="1:21" ht="15" customHeight="1">
      <c r="A93" s="550"/>
      <c r="B93" s="552"/>
      <c r="C93" s="554"/>
      <c r="D93" s="41" t="s">
        <v>491</v>
      </c>
      <c r="E93" s="31"/>
      <c r="F93" s="291"/>
      <c r="G93" s="291"/>
      <c r="H93" s="291"/>
      <c r="I93" s="291"/>
      <c r="J93" s="40" t="str">
        <f t="shared" si="4"/>
        <v/>
      </c>
      <c r="K93" s="40" t="str">
        <f t="shared" si="5"/>
        <v/>
      </c>
      <c r="L93" s="40" t="str">
        <f t="shared" si="6"/>
        <v/>
      </c>
      <c r="M93" s="40" t="str">
        <f t="shared" si="7"/>
        <v/>
      </c>
    </row>
    <row r="94" spans="1:21" ht="15" customHeight="1">
      <c r="A94" s="550"/>
      <c r="B94" s="552"/>
      <c r="C94" s="554" t="s">
        <v>6</v>
      </c>
      <c r="D94" s="41" t="s">
        <v>115</v>
      </c>
      <c r="E94" s="31"/>
      <c r="F94" s="291"/>
      <c r="G94" s="291"/>
      <c r="H94" s="291"/>
      <c r="I94" s="291"/>
      <c r="J94" s="40" t="str">
        <f t="shared" si="4"/>
        <v/>
      </c>
      <c r="K94" s="40" t="str">
        <f t="shared" si="5"/>
        <v/>
      </c>
      <c r="L94" s="40" t="str">
        <f t="shared" si="6"/>
        <v/>
      </c>
      <c r="M94" s="40" t="str">
        <f t="shared" si="7"/>
        <v/>
      </c>
    </row>
    <row r="95" spans="1:21" ht="15" customHeight="1">
      <c r="A95" s="550"/>
      <c r="B95" s="553"/>
      <c r="C95" s="554"/>
      <c r="D95" s="41" t="s">
        <v>491</v>
      </c>
      <c r="E95" s="31"/>
      <c r="F95" s="291"/>
      <c r="G95" s="291"/>
      <c r="H95" s="291"/>
      <c r="I95" s="291"/>
      <c r="J95" s="40" t="str">
        <f t="shared" si="4"/>
        <v/>
      </c>
      <c r="K95" s="40" t="str">
        <f t="shared" si="5"/>
        <v/>
      </c>
      <c r="L95" s="40" t="str">
        <f t="shared" si="6"/>
        <v/>
      </c>
      <c r="M95" s="40" t="str">
        <f t="shared" si="7"/>
        <v/>
      </c>
    </row>
    <row r="96" spans="1:21" ht="15" customHeight="1">
      <c r="A96" s="569">
        <v>11</v>
      </c>
      <c r="B96" s="574" t="str">
        <f>'1.Metas ATD H.'!B96:B103</f>
        <v>Loreto</v>
      </c>
      <c r="C96" s="570" t="s">
        <v>3</v>
      </c>
      <c r="D96" s="42" t="s">
        <v>115</v>
      </c>
      <c r="E96" s="31"/>
      <c r="F96" s="291"/>
      <c r="G96" s="291"/>
      <c r="H96" s="291"/>
      <c r="I96" s="291"/>
      <c r="J96" s="43" t="str">
        <f t="shared" si="4"/>
        <v/>
      </c>
      <c r="K96" s="35" t="str">
        <f t="shared" si="5"/>
        <v/>
      </c>
      <c r="L96" s="35" t="str">
        <f t="shared" si="6"/>
        <v/>
      </c>
      <c r="M96" s="35" t="str">
        <f t="shared" si="7"/>
        <v/>
      </c>
    </row>
    <row r="97" spans="1:13" ht="15" customHeight="1">
      <c r="A97" s="569"/>
      <c r="B97" s="574"/>
      <c r="C97" s="570"/>
      <c r="D97" s="44" t="s">
        <v>490</v>
      </c>
      <c r="E97" s="31"/>
      <c r="F97" s="291"/>
      <c r="G97" s="291"/>
      <c r="H97" s="291"/>
      <c r="I97" s="291"/>
      <c r="J97" s="43" t="str">
        <f t="shared" si="4"/>
        <v/>
      </c>
      <c r="K97" s="35" t="str">
        <f t="shared" si="5"/>
        <v/>
      </c>
      <c r="L97" s="35" t="str">
        <f t="shared" si="6"/>
        <v/>
      </c>
      <c r="M97" s="35" t="str">
        <f t="shared" si="7"/>
        <v/>
      </c>
    </row>
    <row r="98" spans="1:13" ht="15" customHeight="1">
      <c r="A98" s="569"/>
      <c r="B98" s="574"/>
      <c r="C98" s="570" t="s">
        <v>4</v>
      </c>
      <c r="D98" s="42" t="s">
        <v>115</v>
      </c>
      <c r="E98" s="31"/>
      <c r="F98" s="291"/>
      <c r="G98" s="291"/>
      <c r="H98" s="291"/>
      <c r="I98" s="291"/>
      <c r="J98" s="43" t="str">
        <f t="shared" si="4"/>
        <v/>
      </c>
      <c r="K98" s="35" t="str">
        <f t="shared" si="5"/>
        <v/>
      </c>
      <c r="L98" s="35" t="str">
        <f t="shared" si="6"/>
        <v/>
      </c>
      <c r="M98" s="35" t="str">
        <f t="shared" si="7"/>
        <v/>
      </c>
    </row>
    <row r="99" spans="1:13" ht="15" customHeight="1">
      <c r="A99" s="569"/>
      <c r="B99" s="574"/>
      <c r="C99" s="570"/>
      <c r="D99" s="44" t="s">
        <v>490</v>
      </c>
      <c r="E99" s="31"/>
      <c r="F99" s="291"/>
      <c r="G99" s="291"/>
      <c r="H99" s="291"/>
      <c r="I99" s="291"/>
      <c r="J99" s="43" t="str">
        <f t="shared" si="4"/>
        <v/>
      </c>
      <c r="K99" s="35" t="str">
        <f t="shared" si="5"/>
        <v/>
      </c>
      <c r="L99" s="35" t="str">
        <f t="shared" si="6"/>
        <v/>
      </c>
      <c r="M99" s="35" t="str">
        <f t="shared" si="7"/>
        <v/>
      </c>
    </row>
    <row r="100" spans="1:13" ht="15" customHeight="1">
      <c r="A100" s="569"/>
      <c r="B100" s="574"/>
      <c r="C100" s="570" t="s">
        <v>5</v>
      </c>
      <c r="D100" s="44" t="s">
        <v>115</v>
      </c>
      <c r="E100" s="31"/>
      <c r="F100" s="291"/>
      <c r="G100" s="291"/>
      <c r="H100" s="291"/>
      <c r="I100" s="291"/>
      <c r="J100" s="43" t="str">
        <f t="shared" si="4"/>
        <v/>
      </c>
      <c r="K100" s="35" t="str">
        <f t="shared" si="5"/>
        <v/>
      </c>
      <c r="L100" s="35" t="str">
        <f t="shared" si="6"/>
        <v/>
      </c>
      <c r="M100" s="35" t="str">
        <f t="shared" si="7"/>
        <v/>
      </c>
    </row>
    <row r="101" spans="1:13" ht="15" customHeight="1">
      <c r="A101" s="569"/>
      <c r="B101" s="574"/>
      <c r="C101" s="570"/>
      <c r="D101" s="44" t="s">
        <v>491</v>
      </c>
      <c r="E101" s="31"/>
      <c r="F101" s="291"/>
      <c r="G101" s="291"/>
      <c r="H101" s="291"/>
      <c r="I101" s="291"/>
      <c r="J101" s="43" t="str">
        <f t="shared" si="4"/>
        <v/>
      </c>
      <c r="K101" s="35" t="str">
        <f t="shared" si="5"/>
        <v/>
      </c>
      <c r="L101" s="35" t="str">
        <f t="shared" si="6"/>
        <v/>
      </c>
      <c r="M101" s="35" t="str">
        <f t="shared" si="7"/>
        <v/>
      </c>
    </row>
    <row r="102" spans="1:13" ht="15" customHeight="1">
      <c r="A102" s="569"/>
      <c r="B102" s="574"/>
      <c r="C102" s="570" t="s">
        <v>6</v>
      </c>
      <c r="D102" s="44" t="s">
        <v>115</v>
      </c>
      <c r="E102" s="31"/>
      <c r="F102" s="291"/>
      <c r="G102" s="291"/>
      <c r="H102" s="291"/>
      <c r="I102" s="291"/>
      <c r="J102" s="43" t="str">
        <f t="shared" si="4"/>
        <v/>
      </c>
      <c r="K102" s="35" t="str">
        <f t="shared" si="5"/>
        <v/>
      </c>
      <c r="L102" s="35" t="str">
        <f t="shared" si="6"/>
        <v/>
      </c>
      <c r="M102" s="35" t="str">
        <f t="shared" si="7"/>
        <v/>
      </c>
    </row>
    <row r="103" spans="1:13" ht="15" customHeight="1">
      <c r="A103" s="569"/>
      <c r="B103" s="574"/>
      <c r="C103" s="570"/>
      <c r="D103" s="44" t="s">
        <v>491</v>
      </c>
      <c r="E103" s="31"/>
      <c r="F103" s="291"/>
      <c r="G103" s="291"/>
      <c r="H103" s="291"/>
      <c r="I103" s="291"/>
      <c r="J103" s="43" t="str">
        <f t="shared" si="4"/>
        <v/>
      </c>
      <c r="K103" s="35" t="str">
        <f t="shared" si="5"/>
        <v/>
      </c>
      <c r="L103" s="35" t="str">
        <f t="shared" si="6"/>
        <v/>
      </c>
      <c r="M103" s="35" t="str">
        <f t="shared" si="7"/>
        <v/>
      </c>
    </row>
    <row r="104" spans="1:13" ht="15" customHeight="1">
      <c r="A104" s="550">
        <v>12</v>
      </c>
      <c r="B104" s="551">
        <f>'1.Metas ATD H.'!B104:B111</f>
        <v>0</v>
      </c>
      <c r="C104" s="554" t="s">
        <v>3</v>
      </c>
      <c r="D104" s="37" t="s">
        <v>115</v>
      </c>
      <c r="E104" s="31"/>
      <c r="F104" s="291"/>
      <c r="G104" s="291"/>
      <c r="H104" s="291"/>
      <c r="I104" s="291"/>
      <c r="J104" s="40" t="str">
        <f t="shared" si="4"/>
        <v/>
      </c>
      <c r="K104" s="40" t="str">
        <f t="shared" si="5"/>
        <v/>
      </c>
      <c r="L104" s="40" t="str">
        <f t="shared" si="6"/>
        <v/>
      </c>
      <c r="M104" s="40" t="str">
        <f t="shared" si="7"/>
        <v/>
      </c>
    </row>
    <row r="105" spans="1:13" ht="15" customHeight="1">
      <c r="A105" s="550"/>
      <c r="B105" s="552"/>
      <c r="C105" s="554"/>
      <c r="D105" s="41" t="s">
        <v>490</v>
      </c>
      <c r="E105" s="31"/>
      <c r="F105" s="291"/>
      <c r="G105" s="291"/>
      <c r="H105" s="291"/>
      <c r="I105" s="291"/>
      <c r="J105" s="40" t="str">
        <f t="shared" si="4"/>
        <v/>
      </c>
      <c r="K105" s="40" t="str">
        <f t="shared" si="5"/>
        <v/>
      </c>
      <c r="L105" s="40" t="str">
        <f t="shared" si="6"/>
        <v/>
      </c>
      <c r="M105" s="40" t="str">
        <f t="shared" si="7"/>
        <v/>
      </c>
    </row>
    <row r="106" spans="1:13" ht="15" customHeight="1">
      <c r="A106" s="550"/>
      <c r="B106" s="552"/>
      <c r="C106" s="554" t="s">
        <v>4</v>
      </c>
      <c r="D106" s="37" t="s">
        <v>115</v>
      </c>
      <c r="E106" s="31"/>
      <c r="F106" s="291"/>
      <c r="G106" s="291"/>
      <c r="H106" s="291"/>
      <c r="I106" s="291"/>
      <c r="J106" s="40" t="str">
        <f t="shared" si="4"/>
        <v/>
      </c>
      <c r="K106" s="40" t="str">
        <f t="shared" si="5"/>
        <v/>
      </c>
      <c r="L106" s="40" t="str">
        <f t="shared" si="6"/>
        <v/>
      </c>
      <c r="M106" s="40" t="str">
        <f t="shared" si="7"/>
        <v/>
      </c>
    </row>
    <row r="107" spans="1:13" ht="15" customHeight="1">
      <c r="A107" s="550"/>
      <c r="B107" s="552"/>
      <c r="C107" s="554"/>
      <c r="D107" s="41" t="s">
        <v>490</v>
      </c>
      <c r="E107" s="31"/>
      <c r="F107" s="291"/>
      <c r="G107" s="291"/>
      <c r="H107" s="291"/>
      <c r="I107" s="291"/>
      <c r="J107" s="40" t="str">
        <f t="shared" si="4"/>
        <v/>
      </c>
      <c r="K107" s="40" t="str">
        <f t="shared" si="5"/>
        <v/>
      </c>
      <c r="L107" s="40" t="str">
        <f t="shared" si="6"/>
        <v/>
      </c>
      <c r="M107" s="40" t="str">
        <f t="shared" si="7"/>
        <v/>
      </c>
    </row>
    <row r="108" spans="1:13" ht="15" customHeight="1">
      <c r="A108" s="550"/>
      <c r="B108" s="552"/>
      <c r="C108" s="554" t="s">
        <v>5</v>
      </c>
      <c r="D108" s="41" t="s">
        <v>115</v>
      </c>
      <c r="E108" s="31"/>
      <c r="F108" s="291"/>
      <c r="G108" s="291"/>
      <c r="H108" s="291"/>
      <c r="I108" s="291"/>
      <c r="J108" s="40" t="str">
        <f t="shared" si="4"/>
        <v/>
      </c>
      <c r="K108" s="40" t="str">
        <f t="shared" si="5"/>
        <v/>
      </c>
      <c r="L108" s="40" t="str">
        <f t="shared" si="6"/>
        <v/>
      </c>
      <c r="M108" s="40" t="str">
        <f t="shared" si="7"/>
        <v/>
      </c>
    </row>
    <row r="109" spans="1:13" ht="15" customHeight="1">
      <c r="A109" s="550"/>
      <c r="B109" s="552"/>
      <c r="C109" s="554"/>
      <c r="D109" s="41" t="s">
        <v>491</v>
      </c>
      <c r="E109" s="31"/>
      <c r="F109" s="291"/>
      <c r="G109" s="291"/>
      <c r="H109" s="291"/>
      <c r="I109" s="291"/>
      <c r="J109" s="40" t="str">
        <f t="shared" si="4"/>
        <v/>
      </c>
      <c r="K109" s="40" t="str">
        <f t="shared" si="5"/>
        <v/>
      </c>
      <c r="L109" s="40" t="str">
        <f t="shared" si="6"/>
        <v/>
      </c>
      <c r="M109" s="40" t="str">
        <f t="shared" si="7"/>
        <v/>
      </c>
    </row>
    <row r="110" spans="1:13" ht="15" customHeight="1">
      <c r="A110" s="550"/>
      <c r="B110" s="552"/>
      <c r="C110" s="554" t="s">
        <v>6</v>
      </c>
      <c r="D110" s="41" t="s">
        <v>115</v>
      </c>
      <c r="E110" s="31"/>
      <c r="F110" s="291"/>
      <c r="G110" s="291"/>
      <c r="H110" s="291"/>
      <c r="I110" s="291"/>
      <c r="J110" s="40" t="str">
        <f t="shared" si="4"/>
        <v/>
      </c>
      <c r="K110" s="40" t="str">
        <f t="shared" si="5"/>
        <v/>
      </c>
      <c r="L110" s="40" t="str">
        <f t="shared" si="6"/>
        <v/>
      </c>
      <c r="M110" s="40" t="str">
        <f t="shared" si="7"/>
        <v/>
      </c>
    </row>
    <row r="111" spans="1:13" ht="15" customHeight="1">
      <c r="A111" s="550"/>
      <c r="B111" s="553"/>
      <c r="C111" s="554"/>
      <c r="D111" s="41" t="s">
        <v>491</v>
      </c>
      <c r="E111" s="31"/>
      <c r="F111" s="291"/>
      <c r="G111" s="291"/>
      <c r="H111" s="291"/>
      <c r="I111" s="291"/>
      <c r="J111" s="40" t="str">
        <f t="shared" si="4"/>
        <v/>
      </c>
      <c r="K111" s="40" t="str">
        <f t="shared" si="5"/>
        <v/>
      </c>
      <c r="L111" s="40" t="str">
        <f t="shared" si="6"/>
        <v/>
      </c>
      <c r="M111" s="40" t="str">
        <f t="shared" si="7"/>
        <v/>
      </c>
    </row>
    <row r="112" spans="1:13" ht="15" customHeight="1">
      <c r="A112" s="569">
        <v>13</v>
      </c>
      <c r="B112" s="574">
        <f>'1.Metas ATD H.'!B112:B119</f>
        <v>0</v>
      </c>
      <c r="C112" s="570" t="s">
        <v>3</v>
      </c>
      <c r="D112" s="42" t="s">
        <v>115</v>
      </c>
      <c r="E112" s="31"/>
      <c r="F112" s="291"/>
      <c r="G112" s="291"/>
      <c r="H112" s="291"/>
      <c r="I112" s="291"/>
      <c r="J112" s="43" t="str">
        <f t="shared" si="4"/>
        <v/>
      </c>
      <c r="K112" s="35" t="str">
        <f t="shared" si="5"/>
        <v/>
      </c>
      <c r="L112" s="35" t="str">
        <f t="shared" si="6"/>
        <v/>
      </c>
      <c r="M112" s="35" t="str">
        <f t="shared" si="7"/>
        <v/>
      </c>
    </row>
    <row r="113" spans="1:13" ht="15" customHeight="1">
      <c r="A113" s="569"/>
      <c r="B113" s="574"/>
      <c r="C113" s="570"/>
      <c r="D113" s="44" t="s">
        <v>490</v>
      </c>
      <c r="E113" s="31"/>
      <c r="F113" s="291"/>
      <c r="G113" s="291"/>
      <c r="H113" s="291"/>
      <c r="I113" s="291"/>
      <c r="J113" s="43" t="str">
        <f t="shared" si="4"/>
        <v/>
      </c>
      <c r="K113" s="35" t="str">
        <f t="shared" si="5"/>
        <v/>
      </c>
      <c r="L113" s="35" t="str">
        <f t="shared" si="6"/>
        <v/>
      </c>
      <c r="M113" s="35" t="str">
        <f t="shared" si="7"/>
        <v/>
      </c>
    </row>
    <row r="114" spans="1:13" ht="15" customHeight="1">
      <c r="A114" s="569"/>
      <c r="B114" s="574"/>
      <c r="C114" s="570" t="s">
        <v>4</v>
      </c>
      <c r="D114" s="42" t="s">
        <v>115</v>
      </c>
      <c r="E114" s="31"/>
      <c r="F114" s="291"/>
      <c r="G114" s="291"/>
      <c r="H114" s="291"/>
      <c r="I114" s="291"/>
      <c r="J114" s="43" t="str">
        <f t="shared" si="4"/>
        <v/>
      </c>
      <c r="K114" s="35" t="str">
        <f t="shared" si="5"/>
        <v/>
      </c>
      <c r="L114" s="35" t="str">
        <f t="shared" si="6"/>
        <v/>
      </c>
      <c r="M114" s="35" t="str">
        <f t="shared" si="7"/>
        <v/>
      </c>
    </row>
    <row r="115" spans="1:13" ht="15" customHeight="1">
      <c r="A115" s="569"/>
      <c r="B115" s="574"/>
      <c r="C115" s="570"/>
      <c r="D115" s="44" t="s">
        <v>490</v>
      </c>
      <c r="E115" s="31"/>
      <c r="F115" s="291"/>
      <c r="G115" s="291"/>
      <c r="H115" s="291"/>
      <c r="I115" s="291"/>
      <c r="J115" s="43" t="str">
        <f t="shared" si="4"/>
        <v/>
      </c>
      <c r="K115" s="35" t="str">
        <f t="shared" si="5"/>
        <v/>
      </c>
      <c r="L115" s="35" t="str">
        <f t="shared" si="6"/>
        <v/>
      </c>
      <c r="M115" s="35" t="str">
        <f t="shared" si="7"/>
        <v/>
      </c>
    </row>
    <row r="116" spans="1:13" ht="15" customHeight="1">
      <c r="A116" s="569"/>
      <c r="B116" s="574"/>
      <c r="C116" s="570" t="s">
        <v>5</v>
      </c>
      <c r="D116" s="44" t="s">
        <v>115</v>
      </c>
      <c r="E116" s="31"/>
      <c r="F116" s="291"/>
      <c r="G116" s="291"/>
      <c r="H116" s="291"/>
      <c r="I116" s="291"/>
      <c r="J116" s="43" t="str">
        <f t="shared" si="4"/>
        <v/>
      </c>
      <c r="K116" s="35" t="str">
        <f t="shared" si="5"/>
        <v/>
      </c>
      <c r="L116" s="35" t="str">
        <f t="shared" si="6"/>
        <v/>
      </c>
      <c r="M116" s="35" t="str">
        <f t="shared" si="7"/>
        <v/>
      </c>
    </row>
    <row r="117" spans="1:13" ht="15" customHeight="1">
      <c r="A117" s="569"/>
      <c r="B117" s="574"/>
      <c r="C117" s="570"/>
      <c r="D117" s="44" t="s">
        <v>491</v>
      </c>
      <c r="E117" s="31"/>
      <c r="F117" s="291"/>
      <c r="G117" s="291"/>
      <c r="H117" s="291"/>
      <c r="I117" s="291"/>
      <c r="J117" s="43" t="str">
        <f t="shared" si="4"/>
        <v/>
      </c>
      <c r="K117" s="35" t="str">
        <f t="shared" si="5"/>
        <v/>
      </c>
      <c r="L117" s="35" t="str">
        <f t="shared" si="6"/>
        <v/>
      </c>
      <c r="M117" s="35" t="str">
        <f t="shared" si="7"/>
        <v/>
      </c>
    </row>
    <row r="118" spans="1:13" ht="15" customHeight="1">
      <c r="A118" s="569"/>
      <c r="B118" s="574"/>
      <c r="C118" s="570" t="s">
        <v>6</v>
      </c>
      <c r="D118" s="44" t="s">
        <v>115</v>
      </c>
      <c r="E118" s="31"/>
      <c r="F118" s="291"/>
      <c r="G118" s="291"/>
      <c r="H118" s="291"/>
      <c r="I118" s="291"/>
      <c r="J118" s="43" t="str">
        <f t="shared" si="4"/>
        <v/>
      </c>
      <c r="K118" s="35" t="str">
        <f t="shared" si="5"/>
        <v/>
      </c>
      <c r="L118" s="35" t="str">
        <f t="shared" si="6"/>
        <v/>
      </c>
      <c r="M118" s="35" t="str">
        <f t="shared" si="7"/>
        <v/>
      </c>
    </row>
    <row r="119" spans="1:13" ht="15" customHeight="1">
      <c r="A119" s="569"/>
      <c r="B119" s="574"/>
      <c r="C119" s="570"/>
      <c r="D119" s="44" t="s">
        <v>491</v>
      </c>
      <c r="E119" s="31"/>
      <c r="F119" s="291"/>
      <c r="G119" s="291"/>
      <c r="H119" s="291"/>
      <c r="I119" s="291"/>
      <c r="J119" s="43" t="str">
        <f t="shared" si="4"/>
        <v/>
      </c>
      <c r="K119" s="35" t="str">
        <f t="shared" si="5"/>
        <v/>
      </c>
      <c r="L119" s="35" t="str">
        <f t="shared" si="6"/>
        <v/>
      </c>
      <c r="M119" s="35" t="str">
        <f t="shared" si="7"/>
        <v/>
      </c>
    </row>
    <row r="120" spans="1:13" ht="15" customHeight="1">
      <c r="A120" s="550">
        <v>14</v>
      </c>
      <c r="B120" s="551">
        <f>'1.Metas ATD H.'!B120:B127</f>
        <v>0</v>
      </c>
      <c r="C120" s="554" t="s">
        <v>3</v>
      </c>
      <c r="D120" s="37" t="s">
        <v>115</v>
      </c>
      <c r="E120" s="31"/>
      <c r="F120" s="291"/>
      <c r="G120" s="291"/>
      <c r="H120" s="291"/>
      <c r="I120" s="291"/>
      <c r="J120" s="40" t="str">
        <f t="shared" si="4"/>
        <v/>
      </c>
      <c r="K120" s="40" t="str">
        <f t="shared" si="5"/>
        <v/>
      </c>
      <c r="L120" s="40" t="str">
        <f t="shared" si="6"/>
        <v/>
      </c>
      <c r="M120" s="40" t="str">
        <f t="shared" si="7"/>
        <v/>
      </c>
    </row>
    <row r="121" spans="1:13" ht="15" customHeight="1">
      <c r="A121" s="550"/>
      <c r="B121" s="552"/>
      <c r="C121" s="554"/>
      <c r="D121" s="41" t="s">
        <v>490</v>
      </c>
      <c r="E121" s="31"/>
      <c r="F121" s="291"/>
      <c r="G121" s="291"/>
      <c r="H121" s="291"/>
      <c r="I121" s="291"/>
      <c r="J121" s="40" t="str">
        <f t="shared" si="4"/>
        <v/>
      </c>
      <c r="K121" s="40" t="str">
        <f t="shared" si="5"/>
        <v/>
      </c>
      <c r="L121" s="40" t="str">
        <f t="shared" si="6"/>
        <v/>
      </c>
      <c r="M121" s="40" t="str">
        <f t="shared" si="7"/>
        <v/>
      </c>
    </row>
    <row r="122" spans="1:13" ht="15" customHeight="1">
      <c r="A122" s="550"/>
      <c r="B122" s="552"/>
      <c r="C122" s="554" t="s">
        <v>4</v>
      </c>
      <c r="D122" s="37" t="s">
        <v>115</v>
      </c>
      <c r="E122" s="31"/>
      <c r="F122" s="291"/>
      <c r="G122" s="291"/>
      <c r="H122" s="291"/>
      <c r="I122" s="291"/>
      <c r="J122" s="40" t="str">
        <f t="shared" si="4"/>
        <v/>
      </c>
      <c r="K122" s="40" t="str">
        <f t="shared" si="5"/>
        <v/>
      </c>
      <c r="L122" s="40" t="str">
        <f t="shared" si="6"/>
        <v/>
      </c>
      <c r="M122" s="40" t="str">
        <f t="shared" si="7"/>
        <v/>
      </c>
    </row>
    <row r="123" spans="1:13" ht="15" customHeight="1">
      <c r="A123" s="550"/>
      <c r="B123" s="552"/>
      <c r="C123" s="554"/>
      <c r="D123" s="41" t="s">
        <v>490</v>
      </c>
      <c r="E123" s="31"/>
      <c r="F123" s="291"/>
      <c r="G123" s="291"/>
      <c r="H123" s="291"/>
      <c r="I123" s="291"/>
      <c r="J123" s="40" t="str">
        <f t="shared" si="4"/>
        <v/>
      </c>
      <c r="K123" s="40" t="str">
        <f t="shared" si="5"/>
        <v/>
      </c>
      <c r="L123" s="40" t="str">
        <f t="shared" si="6"/>
        <v/>
      </c>
      <c r="M123" s="40" t="str">
        <f t="shared" si="7"/>
        <v/>
      </c>
    </row>
    <row r="124" spans="1:13" ht="15" customHeight="1">
      <c r="A124" s="550"/>
      <c r="B124" s="552"/>
      <c r="C124" s="554" t="s">
        <v>5</v>
      </c>
      <c r="D124" s="41" t="s">
        <v>115</v>
      </c>
      <c r="E124" s="31"/>
      <c r="F124" s="291"/>
      <c r="G124" s="291"/>
      <c r="H124" s="291"/>
      <c r="I124" s="291"/>
      <c r="J124" s="40" t="str">
        <f t="shared" si="4"/>
        <v/>
      </c>
      <c r="K124" s="40" t="str">
        <f t="shared" si="5"/>
        <v/>
      </c>
      <c r="L124" s="40" t="str">
        <f t="shared" si="6"/>
        <v/>
      </c>
      <c r="M124" s="40" t="str">
        <f t="shared" si="7"/>
        <v/>
      </c>
    </row>
    <row r="125" spans="1:13" ht="15" customHeight="1">
      <c r="A125" s="550"/>
      <c r="B125" s="552"/>
      <c r="C125" s="554"/>
      <c r="D125" s="41" t="s">
        <v>491</v>
      </c>
      <c r="E125" s="31"/>
      <c r="F125" s="291"/>
      <c r="G125" s="291"/>
      <c r="H125" s="291"/>
      <c r="I125" s="291"/>
      <c r="J125" s="40" t="str">
        <f t="shared" si="4"/>
        <v/>
      </c>
      <c r="K125" s="40" t="str">
        <f t="shared" si="5"/>
        <v/>
      </c>
      <c r="L125" s="40" t="str">
        <f t="shared" si="6"/>
        <v/>
      </c>
      <c r="M125" s="40" t="str">
        <f t="shared" si="7"/>
        <v/>
      </c>
    </row>
    <row r="126" spans="1:13" ht="15" customHeight="1">
      <c r="A126" s="550"/>
      <c r="B126" s="552"/>
      <c r="C126" s="554" t="s">
        <v>6</v>
      </c>
      <c r="D126" s="41" t="s">
        <v>115</v>
      </c>
      <c r="E126" s="31"/>
      <c r="F126" s="291"/>
      <c r="G126" s="291"/>
      <c r="H126" s="291"/>
      <c r="I126" s="291"/>
      <c r="J126" s="40" t="str">
        <f t="shared" si="4"/>
        <v/>
      </c>
      <c r="K126" s="40" t="str">
        <f t="shared" si="5"/>
        <v/>
      </c>
      <c r="L126" s="40" t="str">
        <f t="shared" si="6"/>
        <v/>
      </c>
      <c r="M126" s="40" t="str">
        <f t="shared" si="7"/>
        <v/>
      </c>
    </row>
    <row r="127" spans="1:13" ht="15" customHeight="1">
      <c r="A127" s="550"/>
      <c r="B127" s="553"/>
      <c r="C127" s="554"/>
      <c r="D127" s="41" t="s">
        <v>491</v>
      </c>
      <c r="E127" s="31"/>
      <c r="F127" s="291"/>
      <c r="G127" s="291"/>
      <c r="H127" s="291"/>
      <c r="I127" s="291"/>
      <c r="J127" s="40" t="str">
        <f t="shared" si="4"/>
        <v/>
      </c>
      <c r="K127" s="40" t="str">
        <f t="shared" si="5"/>
        <v/>
      </c>
      <c r="L127" s="40" t="str">
        <f t="shared" si="6"/>
        <v/>
      </c>
      <c r="M127" s="40" t="str">
        <f t="shared" si="7"/>
        <v/>
      </c>
    </row>
    <row r="128" spans="1:13" ht="15" customHeight="1">
      <c r="A128" s="569">
        <v>15</v>
      </c>
      <c r="B128" s="556">
        <f>'1.Metas ATD H.'!B128:B135</f>
        <v>0</v>
      </c>
      <c r="C128" s="570" t="s">
        <v>3</v>
      </c>
      <c r="D128" s="42" t="s">
        <v>115</v>
      </c>
      <c r="E128" s="31"/>
      <c r="F128" s="291"/>
      <c r="G128" s="291"/>
      <c r="H128" s="291"/>
      <c r="I128" s="291"/>
      <c r="J128" s="43" t="str">
        <f t="shared" si="4"/>
        <v/>
      </c>
      <c r="K128" s="35" t="str">
        <f t="shared" si="5"/>
        <v/>
      </c>
      <c r="L128" s="35" t="str">
        <f t="shared" si="6"/>
        <v/>
      </c>
      <c r="M128" s="35" t="str">
        <f t="shared" si="7"/>
        <v/>
      </c>
    </row>
    <row r="129" spans="1:13" ht="15" customHeight="1">
      <c r="A129" s="569"/>
      <c r="B129" s="557"/>
      <c r="C129" s="570"/>
      <c r="D129" s="44" t="s">
        <v>490</v>
      </c>
      <c r="E129" s="31"/>
      <c r="F129" s="291"/>
      <c r="G129" s="291"/>
      <c r="H129" s="291"/>
      <c r="I129" s="291"/>
      <c r="J129" s="43" t="str">
        <f t="shared" si="4"/>
        <v/>
      </c>
      <c r="K129" s="35" t="str">
        <f t="shared" si="5"/>
        <v/>
      </c>
      <c r="L129" s="35" t="str">
        <f t="shared" si="6"/>
        <v/>
      </c>
      <c r="M129" s="35" t="str">
        <f t="shared" si="7"/>
        <v/>
      </c>
    </row>
    <row r="130" spans="1:13" ht="15" customHeight="1">
      <c r="A130" s="569"/>
      <c r="B130" s="557"/>
      <c r="C130" s="570" t="s">
        <v>4</v>
      </c>
      <c r="D130" s="42" t="s">
        <v>115</v>
      </c>
      <c r="E130" s="31"/>
      <c r="F130" s="291"/>
      <c r="G130" s="291"/>
      <c r="H130" s="291"/>
      <c r="I130" s="291"/>
      <c r="J130" s="43" t="str">
        <f t="shared" si="4"/>
        <v/>
      </c>
      <c r="K130" s="35" t="str">
        <f t="shared" si="5"/>
        <v/>
      </c>
      <c r="L130" s="35" t="str">
        <f t="shared" si="6"/>
        <v/>
      </c>
      <c r="M130" s="35" t="str">
        <f t="shared" si="7"/>
        <v/>
      </c>
    </row>
    <row r="131" spans="1:13" ht="15" customHeight="1">
      <c r="A131" s="569"/>
      <c r="B131" s="557"/>
      <c r="C131" s="570"/>
      <c r="D131" s="44" t="s">
        <v>490</v>
      </c>
      <c r="E131" s="31"/>
      <c r="F131" s="291"/>
      <c r="G131" s="291"/>
      <c r="H131" s="291"/>
      <c r="I131" s="291"/>
      <c r="J131" s="43" t="str">
        <f t="shared" si="4"/>
        <v/>
      </c>
      <c r="K131" s="35" t="str">
        <f t="shared" si="5"/>
        <v/>
      </c>
      <c r="L131" s="35" t="str">
        <f t="shared" si="6"/>
        <v/>
      </c>
      <c r="M131" s="35" t="str">
        <f t="shared" si="7"/>
        <v/>
      </c>
    </row>
    <row r="132" spans="1:13" ht="15" customHeight="1">
      <c r="A132" s="569"/>
      <c r="B132" s="557"/>
      <c r="C132" s="570" t="s">
        <v>5</v>
      </c>
      <c r="D132" s="44" t="s">
        <v>115</v>
      </c>
      <c r="E132" s="31"/>
      <c r="F132" s="291"/>
      <c r="G132" s="291"/>
      <c r="H132" s="291"/>
      <c r="I132" s="291"/>
      <c r="J132" s="43" t="str">
        <f t="shared" si="4"/>
        <v/>
      </c>
      <c r="K132" s="35" t="str">
        <f t="shared" si="5"/>
        <v/>
      </c>
      <c r="L132" s="35" t="str">
        <f t="shared" si="6"/>
        <v/>
      </c>
      <c r="M132" s="35" t="str">
        <f t="shared" si="7"/>
        <v/>
      </c>
    </row>
    <row r="133" spans="1:13" ht="15" customHeight="1">
      <c r="A133" s="569"/>
      <c r="B133" s="557"/>
      <c r="C133" s="570"/>
      <c r="D133" s="44" t="s">
        <v>491</v>
      </c>
      <c r="E133" s="31"/>
      <c r="F133" s="291"/>
      <c r="G133" s="291"/>
      <c r="H133" s="291"/>
      <c r="I133" s="291"/>
      <c r="J133" s="43" t="str">
        <f t="shared" si="4"/>
        <v/>
      </c>
      <c r="K133" s="35" t="str">
        <f t="shared" si="5"/>
        <v/>
      </c>
      <c r="L133" s="35" t="str">
        <f t="shared" si="6"/>
        <v/>
      </c>
      <c r="M133" s="35" t="str">
        <f t="shared" si="7"/>
        <v/>
      </c>
    </row>
    <row r="134" spans="1:13" ht="15" customHeight="1">
      <c r="A134" s="569"/>
      <c r="B134" s="557"/>
      <c r="C134" s="570" t="s">
        <v>6</v>
      </c>
      <c r="D134" s="44" t="s">
        <v>115</v>
      </c>
      <c r="E134" s="31"/>
      <c r="F134" s="291"/>
      <c r="G134" s="291"/>
      <c r="H134" s="291"/>
      <c r="I134" s="291"/>
      <c r="J134" s="43" t="str">
        <f t="shared" si="4"/>
        <v/>
      </c>
      <c r="K134" s="35" t="str">
        <f t="shared" si="5"/>
        <v/>
      </c>
      <c r="L134" s="35" t="str">
        <f t="shared" si="6"/>
        <v/>
      </c>
      <c r="M134" s="35" t="str">
        <f t="shared" si="7"/>
        <v/>
      </c>
    </row>
    <row r="135" spans="1:13" ht="15" customHeight="1">
      <c r="A135" s="569"/>
      <c r="B135" s="589"/>
      <c r="C135" s="570"/>
      <c r="D135" s="44" t="s">
        <v>491</v>
      </c>
      <c r="E135" s="31"/>
      <c r="F135" s="291"/>
      <c r="G135" s="291"/>
      <c r="H135" s="291"/>
      <c r="I135" s="291"/>
      <c r="J135" s="43" t="str">
        <f t="shared" si="4"/>
        <v/>
      </c>
      <c r="K135" s="35" t="str">
        <f t="shared" si="5"/>
        <v/>
      </c>
      <c r="L135" s="35" t="str">
        <f t="shared" si="6"/>
        <v/>
      </c>
      <c r="M135" s="35" t="str">
        <f t="shared" si="7"/>
        <v/>
      </c>
    </row>
    <row r="136" spans="1:13" ht="15" customHeight="1">
      <c r="A136" s="550">
        <v>16</v>
      </c>
      <c r="B136" s="551">
        <f>'1.Metas ATD H.'!B136:B143</f>
        <v>0</v>
      </c>
      <c r="C136" s="554" t="s">
        <v>3</v>
      </c>
      <c r="D136" s="37" t="s">
        <v>115</v>
      </c>
      <c r="E136" s="31"/>
      <c r="F136" s="291"/>
      <c r="G136" s="291"/>
      <c r="H136" s="291"/>
      <c r="I136" s="291"/>
      <c r="J136" s="40" t="str">
        <f t="shared" si="4"/>
        <v/>
      </c>
      <c r="K136" s="40" t="str">
        <f t="shared" si="5"/>
        <v/>
      </c>
      <c r="L136" s="40" t="str">
        <f t="shared" si="6"/>
        <v/>
      </c>
      <c r="M136" s="40" t="str">
        <f t="shared" si="7"/>
        <v/>
      </c>
    </row>
    <row r="137" spans="1:13" ht="15" customHeight="1">
      <c r="A137" s="550"/>
      <c r="B137" s="552"/>
      <c r="C137" s="554"/>
      <c r="D137" s="41" t="s">
        <v>490</v>
      </c>
      <c r="E137" s="31"/>
      <c r="F137" s="291"/>
      <c r="G137" s="291"/>
      <c r="H137" s="291"/>
      <c r="I137" s="291"/>
      <c r="J137" s="40" t="str">
        <f t="shared" si="4"/>
        <v/>
      </c>
      <c r="K137" s="40" t="str">
        <f t="shared" si="5"/>
        <v/>
      </c>
      <c r="L137" s="40" t="str">
        <f t="shared" si="6"/>
        <v/>
      </c>
      <c r="M137" s="40" t="str">
        <f t="shared" si="7"/>
        <v/>
      </c>
    </row>
    <row r="138" spans="1:13" ht="15" customHeight="1">
      <c r="A138" s="550"/>
      <c r="B138" s="552"/>
      <c r="C138" s="554" t="s">
        <v>4</v>
      </c>
      <c r="D138" s="37" t="s">
        <v>115</v>
      </c>
      <c r="E138" s="31"/>
      <c r="F138" s="291"/>
      <c r="G138" s="291"/>
      <c r="H138" s="291"/>
      <c r="I138" s="291"/>
      <c r="J138" s="40" t="str">
        <f t="shared" si="4"/>
        <v/>
      </c>
      <c r="K138" s="40" t="str">
        <f t="shared" si="5"/>
        <v/>
      </c>
      <c r="L138" s="40" t="str">
        <f t="shared" si="6"/>
        <v/>
      </c>
      <c r="M138" s="40" t="str">
        <f t="shared" si="7"/>
        <v/>
      </c>
    </row>
    <row r="139" spans="1:13" ht="15" customHeight="1">
      <c r="A139" s="550"/>
      <c r="B139" s="552"/>
      <c r="C139" s="554"/>
      <c r="D139" s="41" t="s">
        <v>490</v>
      </c>
      <c r="E139" s="31"/>
      <c r="F139" s="291"/>
      <c r="G139" s="291"/>
      <c r="H139" s="291"/>
      <c r="I139" s="291"/>
      <c r="J139" s="40" t="str">
        <f t="shared" si="4"/>
        <v/>
      </c>
      <c r="K139" s="40" t="str">
        <f t="shared" si="5"/>
        <v/>
      </c>
      <c r="L139" s="40" t="str">
        <f t="shared" si="6"/>
        <v/>
      </c>
      <c r="M139" s="40" t="str">
        <f t="shared" si="7"/>
        <v/>
      </c>
    </row>
    <row r="140" spans="1:13" ht="15" customHeight="1">
      <c r="A140" s="550"/>
      <c r="B140" s="552"/>
      <c r="C140" s="554" t="s">
        <v>5</v>
      </c>
      <c r="D140" s="41" t="s">
        <v>115</v>
      </c>
      <c r="E140" s="31"/>
      <c r="F140" s="291"/>
      <c r="G140" s="291"/>
      <c r="H140" s="291"/>
      <c r="I140" s="291"/>
      <c r="J140" s="40" t="str">
        <f t="shared" si="4"/>
        <v/>
      </c>
      <c r="K140" s="40" t="str">
        <f t="shared" si="5"/>
        <v/>
      </c>
      <c r="L140" s="40" t="str">
        <f t="shared" si="6"/>
        <v/>
      </c>
      <c r="M140" s="40" t="str">
        <f t="shared" si="7"/>
        <v/>
      </c>
    </row>
    <row r="141" spans="1:13" ht="15" customHeight="1">
      <c r="A141" s="550"/>
      <c r="B141" s="552"/>
      <c r="C141" s="554"/>
      <c r="D141" s="41" t="s">
        <v>491</v>
      </c>
      <c r="E141" s="31"/>
      <c r="F141" s="291"/>
      <c r="G141" s="291"/>
      <c r="H141" s="291"/>
      <c r="I141" s="291"/>
      <c r="J141" s="40" t="str">
        <f t="shared" si="4"/>
        <v/>
      </c>
      <c r="K141" s="40" t="str">
        <f t="shared" si="5"/>
        <v/>
      </c>
      <c r="L141" s="40" t="str">
        <f t="shared" si="6"/>
        <v/>
      </c>
      <c r="M141" s="40" t="str">
        <f t="shared" si="7"/>
        <v/>
      </c>
    </row>
    <row r="142" spans="1:13" ht="15" customHeight="1">
      <c r="A142" s="550"/>
      <c r="B142" s="552"/>
      <c r="C142" s="554" t="s">
        <v>6</v>
      </c>
      <c r="D142" s="41" t="s">
        <v>115</v>
      </c>
      <c r="E142" s="31"/>
      <c r="F142" s="291"/>
      <c r="G142" s="291"/>
      <c r="H142" s="291"/>
      <c r="I142" s="291"/>
      <c r="J142" s="40" t="str">
        <f t="shared" si="4"/>
        <v/>
      </c>
      <c r="K142" s="40" t="str">
        <f t="shared" si="5"/>
        <v/>
      </c>
      <c r="L142" s="40" t="str">
        <f t="shared" si="6"/>
        <v/>
      </c>
      <c r="M142" s="40" t="str">
        <f t="shared" si="7"/>
        <v/>
      </c>
    </row>
    <row r="143" spans="1:13" ht="15" customHeight="1">
      <c r="A143" s="550"/>
      <c r="B143" s="553"/>
      <c r="C143" s="554"/>
      <c r="D143" s="41" t="s">
        <v>491</v>
      </c>
      <c r="E143" s="31"/>
      <c r="F143" s="291"/>
      <c r="G143" s="291"/>
      <c r="H143" s="291"/>
      <c r="I143" s="291"/>
      <c r="J143" s="40" t="str">
        <f t="shared" si="4"/>
        <v/>
      </c>
      <c r="K143" s="40" t="str">
        <f t="shared" si="5"/>
        <v/>
      </c>
      <c r="L143" s="40" t="str">
        <f t="shared" si="6"/>
        <v/>
      </c>
      <c r="M143" s="40" t="str">
        <f t="shared" si="7"/>
        <v/>
      </c>
    </row>
    <row r="144" spans="1:13" ht="15" customHeight="1">
      <c r="A144" s="569">
        <v>17</v>
      </c>
      <c r="B144" s="574">
        <f>'1.Metas ATD H.'!B144:B151</f>
        <v>0</v>
      </c>
      <c r="C144" s="570" t="s">
        <v>3</v>
      </c>
      <c r="D144" s="42" t="s">
        <v>115</v>
      </c>
      <c r="E144" s="31"/>
      <c r="F144" s="291"/>
      <c r="G144" s="291"/>
      <c r="H144" s="291"/>
      <c r="I144" s="291"/>
      <c r="J144" s="43" t="str">
        <f t="shared" si="4"/>
        <v/>
      </c>
      <c r="K144" s="35" t="str">
        <f t="shared" si="5"/>
        <v/>
      </c>
      <c r="L144" s="35" t="str">
        <f t="shared" si="6"/>
        <v/>
      </c>
      <c r="M144" s="35" t="str">
        <f t="shared" si="7"/>
        <v/>
      </c>
    </row>
    <row r="145" spans="1:13" ht="15" customHeight="1">
      <c r="A145" s="569"/>
      <c r="B145" s="574"/>
      <c r="C145" s="570"/>
      <c r="D145" s="44" t="s">
        <v>490</v>
      </c>
      <c r="E145" s="31"/>
      <c r="F145" s="291"/>
      <c r="G145" s="291"/>
      <c r="H145" s="291"/>
      <c r="I145" s="291"/>
      <c r="J145" s="43" t="str">
        <f t="shared" ref="J145:J208" si="8">IFERROR((F145/E145),"")</f>
        <v/>
      </c>
      <c r="K145" s="35" t="str">
        <f t="shared" ref="K145:K208" si="9">IFERROR(((F145+G145)/E145),"")</f>
        <v/>
      </c>
      <c r="L145" s="35" t="str">
        <f t="shared" ref="L145:L208" si="10">IFERROR(((F145+G145+H145)/E145),"")</f>
        <v/>
      </c>
      <c r="M145" s="35" t="str">
        <f t="shared" ref="M145:M208" si="11">IFERROR(((F145+G145+H145+I145)/E145),"")</f>
        <v/>
      </c>
    </row>
    <row r="146" spans="1:13" ht="15" customHeight="1">
      <c r="A146" s="569"/>
      <c r="B146" s="574"/>
      <c r="C146" s="570" t="s">
        <v>4</v>
      </c>
      <c r="D146" s="42" t="s">
        <v>115</v>
      </c>
      <c r="E146" s="31"/>
      <c r="F146" s="291"/>
      <c r="G146" s="291"/>
      <c r="H146" s="291"/>
      <c r="I146" s="291"/>
      <c r="J146" s="43" t="str">
        <f t="shared" si="8"/>
        <v/>
      </c>
      <c r="K146" s="35" t="str">
        <f t="shared" si="9"/>
        <v/>
      </c>
      <c r="L146" s="35" t="str">
        <f t="shared" si="10"/>
        <v/>
      </c>
      <c r="M146" s="35" t="str">
        <f t="shared" si="11"/>
        <v/>
      </c>
    </row>
    <row r="147" spans="1:13" ht="15" customHeight="1">
      <c r="A147" s="569"/>
      <c r="B147" s="574"/>
      <c r="C147" s="570"/>
      <c r="D147" s="44" t="s">
        <v>490</v>
      </c>
      <c r="E147" s="31"/>
      <c r="F147" s="291"/>
      <c r="G147" s="291"/>
      <c r="H147" s="291"/>
      <c r="I147" s="291"/>
      <c r="J147" s="43" t="str">
        <f t="shared" si="8"/>
        <v/>
      </c>
      <c r="K147" s="35" t="str">
        <f t="shared" si="9"/>
        <v/>
      </c>
      <c r="L147" s="35" t="str">
        <f t="shared" si="10"/>
        <v/>
      </c>
      <c r="M147" s="35" t="str">
        <f t="shared" si="11"/>
        <v/>
      </c>
    </row>
    <row r="148" spans="1:13" ht="15" customHeight="1">
      <c r="A148" s="569"/>
      <c r="B148" s="574"/>
      <c r="C148" s="570" t="s">
        <v>5</v>
      </c>
      <c r="D148" s="44" t="s">
        <v>115</v>
      </c>
      <c r="E148" s="31"/>
      <c r="F148" s="291"/>
      <c r="G148" s="291"/>
      <c r="H148" s="291"/>
      <c r="I148" s="291"/>
      <c r="J148" s="43" t="str">
        <f t="shared" si="8"/>
        <v/>
      </c>
      <c r="K148" s="35" t="str">
        <f t="shared" si="9"/>
        <v/>
      </c>
      <c r="L148" s="35" t="str">
        <f t="shared" si="10"/>
        <v/>
      </c>
      <c r="M148" s="35" t="str">
        <f t="shared" si="11"/>
        <v/>
      </c>
    </row>
    <row r="149" spans="1:13" ht="15" customHeight="1">
      <c r="A149" s="569"/>
      <c r="B149" s="574"/>
      <c r="C149" s="570"/>
      <c r="D149" s="44" t="s">
        <v>491</v>
      </c>
      <c r="E149" s="31"/>
      <c r="F149" s="291"/>
      <c r="G149" s="291"/>
      <c r="H149" s="291"/>
      <c r="I149" s="291"/>
      <c r="J149" s="43" t="str">
        <f t="shared" si="8"/>
        <v/>
      </c>
      <c r="K149" s="35" t="str">
        <f t="shared" si="9"/>
        <v/>
      </c>
      <c r="L149" s="35" t="str">
        <f t="shared" si="10"/>
        <v/>
      </c>
      <c r="M149" s="35" t="str">
        <f t="shared" si="11"/>
        <v/>
      </c>
    </row>
    <row r="150" spans="1:13" ht="15" customHeight="1">
      <c r="A150" s="569"/>
      <c r="B150" s="574"/>
      <c r="C150" s="570" t="s">
        <v>6</v>
      </c>
      <c r="D150" s="44" t="s">
        <v>115</v>
      </c>
      <c r="E150" s="31"/>
      <c r="F150" s="291"/>
      <c r="G150" s="291"/>
      <c r="H150" s="291"/>
      <c r="I150" s="291"/>
      <c r="J150" s="43" t="str">
        <f t="shared" si="8"/>
        <v/>
      </c>
      <c r="K150" s="35" t="str">
        <f t="shared" si="9"/>
        <v/>
      </c>
      <c r="L150" s="35" t="str">
        <f t="shared" si="10"/>
        <v/>
      </c>
      <c r="M150" s="35" t="str">
        <f t="shared" si="11"/>
        <v/>
      </c>
    </row>
    <row r="151" spans="1:13" ht="15" customHeight="1">
      <c r="A151" s="569"/>
      <c r="B151" s="574"/>
      <c r="C151" s="570"/>
      <c r="D151" s="44" t="s">
        <v>491</v>
      </c>
      <c r="E151" s="31"/>
      <c r="F151" s="291"/>
      <c r="G151" s="291"/>
      <c r="H151" s="291"/>
      <c r="I151" s="291"/>
      <c r="J151" s="43" t="str">
        <f t="shared" si="8"/>
        <v/>
      </c>
      <c r="K151" s="35" t="str">
        <f t="shared" si="9"/>
        <v/>
      </c>
      <c r="L151" s="35" t="str">
        <f t="shared" si="10"/>
        <v/>
      </c>
      <c r="M151" s="35" t="str">
        <f t="shared" si="11"/>
        <v/>
      </c>
    </row>
    <row r="152" spans="1:13" ht="15" customHeight="1">
      <c r="A152" s="550">
        <v>18</v>
      </c>
      <c r="B152" s="551">
        <f>'1.Metas ATD H.'!B152:B159</f>
        <v>0</v>
      </c>
      <c r="C152" s="554" t="s">
        <v>3</v>
      </c>
      <c r="D152" s="37" t="s">
        <v>115</v>
      </c>
      <c r="E152" s="31"/>
      <c r="F152" s="291"/>
      <c r="G152" s="291"/>
      <c r="H152" s="291"/>
      <c r="I152" s="291"/>
      <c r="J152" s="40" t="str">
        <f t="shared" si="8"/>
        <v/>
      </c>
      <c r="K152" s="40" t="str">
        <f t="shared" si="9"/>
        <v/>
      </c>
      <c r="L152" s="40" t="str">
        <f t="shared" si="10"/>
        <v/>
      </c>
      <c r="M152" s="40" t="str">
        <f t="shared" si="11"/>
        <v/>
      </c>
    </row>
    <row r="153" spans="1:13" ht="15" customHeight="1">
      <c r="A153" s="550"/>
      <c r="B153" s="552"/>
      <c r="C153" s="554"/>
      <c r="D153" s="41" t="s">
        <v>490</v>
      </c>
      <c r="E153" s="31"/>
      <c r="F153" s="291"/>
      <c r="G153" s="291"/>
      <c r="H153" s="291"/>
      <c r="I153" s="291"/>
      <c r="J153" s="40" t="str">
        <f t="shared" si="8"/>
        <v/>
      </c>
      <c r="K153" s="40" t="str">
        <f t="shared" si="9"/>
        <v/>
      </c>
      <c r="L153" s="40" t="str">
        <f t="shared" si="10"/>
        <v/>
      </c>
      <c r="M153" s="40" t="str">
        <f t="shared" si="11"/>
        <v/>
      </c>
    </row>
    <row r="154" spans="1:13" ht="15" customHeight="1">
      <c r="A154" s="550"/>
      <c r="B154" s="552"/>
      <c r="C154" s="554" t="s">
        <v>4</v>
      </c>
      <c r="D154" s="37" t="s">
        <v>115</v>
      </c>
      <c r="E154" s="31"/>
      <c r="F154" s="291"/>
      <c r="G154" s="291"/>
      <c r="H154" s="291"/>
      <c r="I154" s="291"/>
      <c r="J154" s="40" t="str">
        <f t="shared" si="8"/>
        <v/>
      </c>
      <c r="K154" s="40" t="str">
        <f t="shared" si="9"/>
        <v/>
      </c>
      <c r="L154" s="40" t="str">
        <f t="shared" si="10"/>
        <v/>
      </c>
      <c r="M154" s="40" t="str">
        <f t="shared" si="11"/>
        <v/>
      </c>
    </row>
    <row r="155" spans="1:13" ht="15" customHeight="1">
      <c r="A155" s="550"/>
      <c r="B155" s="552"/>
      <c r="C155" s="554"/>
      <c r="D155" s="41" t="s">
        <v>490</v>
      </c>
      <c r="E155" s="31"/>
      <c r="F155" s="291"/>
      <c r="G155" s="291"/>
      <c r="H155" s="291"/>
      <c r="I155" s="291"/>
      <c r="J155" s="40" t="str">
        <f t="shared" si="8"/>
        <v/>
      </c>
      <c r="K155" s="40" t="str">
        <f t="shared" si="9"/>
        <v/>
      </c>
      <c r="L155" s="40" t="str">
        <f t="shared" si="10"/>
        <v/>
      </c>
      <c r="M155" s="40" t="str">
        <f t="shared" si="11"/>
        <v/>
      </c>
    </row>
    <row r="156" spans="1:13" ht="15" customHeight="1">
      <c r="A156" s="550"/>
      <c r="B156" s="552"/>
      <c r="C156" s="554" t="s">
        <v>5</v>
      </c>
      <c r="D156" s="41" t="s">
        <v>115</v>
      </c>
      <c r="E156" s="31"/>
      <c r="F156" s="291"/>
      <c r="G156" s="291"/>
      <c r="H156" s="291"/>
      <c r="I156" s="291"/>
      <c r="J156" s="40" t="str">
        <f t="shared" si="8"/>
        <v/>
      </c>
      <c r="K156" s="40" t="str">
        <f t="shared" si="9"/>
        <v/>
      </c>
      <c r="L156" s="40" t="str">
        <f t="shared" si="10"/>
        <v/>
      </c>
      <c r="M156" s="40" t="str">
        <f t="shared" si="11"/>
        <v/>
      </c>
    </row>
    <row r="157" spans="1:13" ht="15" customHeight="1">
      <c r="A157" s="550"/>
      <c r="B157" s="552"/>
      <c r="C157" s="554"/>
      <c r="D157" s="41" t="s">
        <v>491</v>
      </c>
      <c r="E157" s="31"/>
      <c r="F157" s="291"/>
      <c r="G157" s="291"/>
      <c r="H157" s="291"/>
      <c r="I157" s="291"/>
      <c r="J157" s="40" t="str">
        <f t="shared" si="8"/>
        <v/>
      </c>
      <c r="K157" s="40" t="str">
        <f t="shared" si="9"/>
        <v/>
      </c>
      <c r="L157" s="40" t="str">
        <f t="shared" si="10"/>
        <v/>
      </c>
      <c r="M157" s="40" t="str">
        <f t="shared" si="11"/>
        <v/>
      </c>
    </row>
    <row r="158" spans="1:13" ht="15" customHeight="1">
      <c r="A158" s="550"/>
      <c r="B158" s="552"/>
      <c r="C158" s="554" t="s">
        <v>6</v>
      </c>
      <c r="D158" s="41" t="s">
        <v>115</v>
      </c>
      <c r="E158" s="31"/>
      <c r="F158" s="291"/>
      <c r="G158" s="291"/>
      <c r="H158" s="291"/>
      <c r="I158" s="291"/>
      <c r="J158" s="40" t="str">
        <f t="shared" si="8"/>
        <v/>
      </c>
      <c r="K158" s="40" t="str">
        <f t="shared" si="9"/>
        <v/>
      </c>
      <c r="L158" s="40" t="str">
        <f t="shared" si="10"/>
        <v/>
      </c>
      <c r="M158" s="40" t="str">
        <f t="shared" si="11"/>
        <v/>
      </c>
    </row>
    <row r="159" spans="1:13" ht="15" customHeight="1">
      <c r="A159" s="550"/>
      <c r="B159" s="553"/>
      <c r="C159" s="554"/>
      <c r="D159" s="41" t="s">
        <v>491</v>
      </c>
      <c r="E159" s="31"/>
      <c r="F159" s="291"/>
      <c r="G159" s="291"/>
      <c r="H159" s="291"/>
      <c r="I159" s="291"/>
      <c r="J159" s="40" t="str">
        <f t="shared" si="8"/>
        <v/>
      </c>
      <c r="K159" s="40" t="str">
        <f t="shared" si="9"/>
        <v/>
      </c>
      <c r="L159" s="40" t="str">
        <f t="shared" si="10"/>
        <v/>
      </c>
      <c r="M159" s="40" t="str">
        <f t="shared" si="11"/>
        <v/>
      </c>
    </row>
    <row r="160" spans="1:13" ht="15" customHeight="1">
      <c r="A160" s="569">
        <v>19</v>
      </c>
      <c r="B160" s="574">
        <f>'1.Metas ATD H.'!B160:B167</f>
        <v>0</v>
      </c>
      <c r="C160" s="570" t="s">
        <v>3</v>
      </c>
      <c r="D160" s="42" t="s">
        <v>115</v>
      </c>
      <c r="E160" s="31"/>
      <c r="F160" s="291"/>
      <c r="G160" s="291"/>
      <c r="H160" s="291"/>
      <c r="I160" s="291"/>
      <c r="J160" s="43" t="str">
        <f t="shared" si="8"/>
        <v/>
      </c>
      <c r="K160" s="35" t="str">
        <f t="shared" si="9"/>
        <v/>
      </c>
      <c r="L160" s="35" t="str">
        <f t="shared" si="10"/>
        <v/>
      </c>
      <c r="M160" s="35" t="str">
        <f t="shared" si="11"/>
        <v/>
      </c>
    </row>
    <row r="161" spans="1:13" ht="15" customHeight="1">
      <c r="A161" s="569"/>
      <c r="B161" s="574"/>
      <c r="C161" s="570"/>
      <c r="D161" s="44" t="s">
        <v>490</v>
      </c>
      <c r="E161" s="31"/>
      <c r="F161" s="291"/>
      <c r="G161" s="291"/>
      <c r="H161" s="291"/>
      <c r="I161" s="291"/>
      <c r="J161" s="43" t="str">
        <f t="shared" si="8"/>
        <v/>
      </c>
      <c r="K161" s="35" t="str">
        <f t="shared" si="9"/>
        <v/>
      </c>
      <c r="L161" s="35" t="str">
        <f t="shared" si="10"/>
        <v/>
      </c>
      <c r="M161" s="35" t="str">
        <f t="shared" si="11"/>
        <v/>
      </c>
    </row>
    <row r="162" spans="1:13" ht="15" customHeight="1">
      <c r="A162" s="569"/>
      <c r="B162" s="574"/>
      <c r="C162" s="570" t="s">
        <v>4</v>
      </c>
      <c r="D162" s="42" t="s">
        <v>115</v>
      </c>
      <c r="E162" s="31"/>
      <c r="F162" s="291"/>
      <c r="G162" s="291"/>
      <c r="H162" s="291"/>
      <c r="I162" s="291"/>
      <c r="J162" s="43" t="str">
        <f t="shared" si="8"/>
        <v/>
      </c>
      <c r="K162" s="35" t="str">
        <f t="shared" si="9"/>
        <v/>
      </c>
      <c r="L162" s="35" t="str">
        <f t="shared" si="10"/>
        <v/>
      </c>
      <c r="M162" s="35" t="str">
        <f t="shared" si="11"/>
        <v/>
      </c>
    </row>
    <row r="163" spans="1:13" ht="15" customHeight="1">
      <c r="A163" s="569"/>
      <c r="B163" s="574"/>
      <c r="C163" s="570"/>
      <c r="D163" s="44" t="s">
        <v>490</v>
      </c>
      <c r="E163" s="31"/>
      <c r="F163" s="291"/>
      <c r="G163" s="291"/>
      <c r="H163" s="291"/>
      <c r="I163" s="291"/>
      <c r="J163" s="43" t="str">
        <f t="shared" si="8"/>
        <v/>
      </c>
      <c r="K163" s="35" t="str">
        <f t="shared" si="9"/>
        <v/>
      </c>
      <c r="L163" s="35" t="str">
        <f t="shared" si="10"/>
        <v/>
      </c>
      <c r="M163" s="35" t="str">
        <f t="shared" si="11"/>
        <v/>
      </c>
    </row>
    <row r="164" spans="1:13" ht="15" customHeight="1">
      <c r="A164" s="569"/>
      <c r="B164" s="574"/>
      <c r="C164" s="570" t="s">
        <v>5</v>
      </c>
      <c r="D164" s="44" t="s">
        <v>115</v>
      </c>
      <c r="E164" s="31"/>
      <c r="F164" s="291"/>
      <c r="G164" s="291"/>
      <c r="H164" s="291"/>
      <c r="I164" s="291"/>
      <c r="J164" s="43" t="str">
        <f t="shared" si="8"/>
        <v/>
      </c>
      <c r="K164" s="35" t="str">
        <f t="shared" si="9"/>
        <v/>
      </c>
      <c r="L164" s="35" t="str">
        <f t="shared" si="10"/>
        <v/>
      </c>
      <c r="M164" s="35" t="str">
        <f t="shared" si="11"/>
        <v/>
      </c>
    </row>
    <row r="165" spans="1:13" ht="15" customHeight="1">
      <c r="A165" s="569"/>
      <c r="B165" s="574"/>
      <c r="C165" s="570"/>
      <c r="D165" s="44" t="s">
        <v>491</v>
      </c>
      <c r="E165" s="31"/>
      <c r="F165" s="291"/>
      <c r="G165" s="291"/>
      <c r="H165" s="291"/>
      <c r="I165" s="291"/>
      <c r="J165" s="43" t="str">
        <f t="shared" si="8"/>
        <v/>
      </c>
      <c r="K165" s="35" t="str">
        <f t="shared" si="9"/>
        <v/>
      </c>
      <c r="L165" s="35" t="str">
        <f t="shared" si="10"/>
        <v/>
      </c>
      <c r="M165" s="35" t="str">
        <f t="shared" si="11"/>
        <v/>
      </c>
    </row>
    <row r="166" spans="1:13" ht="15" customHeight="1">
      <c r="A166" s="569"/>
      <c r="B166" s="574"/>
      <c r="C166" s="570" t="s">
        <v>6</v>
      </c>
      <c r="D166" s="44" t="s">
        <v>115</v>
      </c>
      <c r="E166" s="31"/>
      <c r="F166" s="291"/>
      <c r="G166" s="291"/>
      <c r="H166" s="291"/>
      <c r="I166" s="291"/>
      <c r="J166" s="43" t="str">
        <f t="shared" si="8"/>
        <v/>
      </c>
      <c r="K166" s="35" t="str">
        <f t="shared" si="9"/>
        <v/>
      </c>
      <c r="L166" s="35" t="str">
        <f t="shared" si="10"/>
        <v/>
      </c>
      <c r="M166" s="35" t="str">
        <f t="shared" si="11"/>
        <v/>
      </c>
    </row>
    <row r="167" spans="1:13" ht="15" customHeight="1">
      <c r="A167" s="569"/>
      <c r="B167" s="574"/>
      <c r="C167" s="570"/>
      <c r="D167" s="44" t="s">
        <v>491</v>
      </c>
      <c r="E167" s="31"/>
      <c r="F167" s="291"/>
      <c r="G167" s="291"/>
      <c r="H167" s="291"/>
      <c r="I167" s="291"/>
      <c r="J167" s="43" t="str">
        <f t="shared" si="8"/>
        <v/>
      </c>
      <c r="K167" s="35" t="str">
        <f t="shared" si="9"/>
        <v/>
      </c>
      <c r="L167" s="35" t="str">
        <f t="shared" si="10"/>
        <v/>
      </c>
      <c r="M167" s="35" t="str">
        <f t="shared" si="11"/>
        <v/>
      </c>
    </row>
    <row r="168" spans="1:13" ht="15" customHeight="1">
      <c r="A168" s="550">
        <v>20</v>
      </c>
      <c r="B168" s="551">
        <f>'1.Metas ATD H.'!B168:B175</f>
        <v>0</v>
      </c>
      <c r="C168" s="554" t="s">
        <v>3</v>
      </c>
      <c r="D168" s="37" t="s">
        <v>115</v>
      </c>
      <c r="E168" s="31"/>
      <c r="F168" s="291"/>
      <c r="G168" s="291"/>
      <c r="H168" s="291"/>
      <c r="I168" s="291"/>
      <c r="J168" s="40" t="str">
        <f t="shared" si="8"/>
        <v/>
      </c>
      <c r="K168" s="40" t="str">
        <f t="shared" si="9"/>
        <v/>
      </c>
      <c r="L168" s="40" t="str">
        <f t="shared" si="10"/>
        <v/>
      </c>
      <c r="M168" s="40" t="str">
        <f t="shared" si="11"/>
        <v/>
      </c>
    </row>
    <row r="169" spans="1:13" ht="15" customHeight="1">
      <c r="A169" s="550"/>
      <c r="B169" s="552"/>
      <c r="C169" s="554"/>
      <c r="D169" s="41" t="s">
        <v>490</v>
      </c>
      <c r="E169" s="31"/>
      <c r="F169" s="291"/>
      <c r="G169" s="291"/>
      <c r="H169" s="291"/>
      <c r="I169" s="291"/>
      <c r="J169" s="40" t="str">
        <f t="shared" si="8"/>
        <v/>
      </c>
      <c r="K169" s="40" t="str">
        <f t="shared" si="9"/>
        <v/>
      </c>
      <c r="L169" s="40" t="str">
        <f t="shared" si="10"/>
        <v/>
      </c>
      <c r="M169" s="40" t="str">
        <f t="shared" si="11"/>
        <v/>
      </c>
    </row>
    <row r="170" spans="1:13" ht="15" customHeight="1">
      <c r="A170" s="550"/>
      <c r="B170" s="552"/>
      <c r="C170" s="554" t="s">
        <v>4</v>
      </c>
      <c r="D170" s="37" t="s">
        <v>115</v>
      </c>
      <c r="E170" s="31"/>
      <c r="F170" s="291"/>
      <c r="G170" s="291"/>
      <c r="H170" s="291"/>
      <c r="I170" s="291"/>
      <c r="J170" s="40" t="str">
        <f t="shared" si="8"/>
        <v/>
      </c>
      <c r="K170" s="40" t="str">
        <f t="shared" si="9"/>
        <v/>
      </c>
      <c r="L170" s="40" t="str">
        <f t="shared" si="10"/>
        <v/>
      </c>
      <c r="M170" s="40" t="str">
        <f t="shared" si="11"/>
        <v/>
      </c>
    </row>
    <row r="171" spans="1:13" ht="15" customHeight="1">
      <c r="A171" s="550"/>
      <c r="B171" s="552"/>
      <c r="C171" s="554"/>
      <c r="D171" s="41" t="s">
        <v>490</v>
      </c>
      <c r="E171" s="31"/>
      <c r="F171" s="291"/>
      <c r="G171" s="291"/>
      <c r="H171" s="291"/>
      <c r="I171" s="291"/>
      <c r="J171" s="40" t="str">
        <f t="shared" si="8"/>
        <v/>
      </c>
      <c r="K171" s="40" t="str">
        <f t="shared" si="9"/>
        <v/>
      </c>
      <c r="L171" s="40" t="str">
        <f t="shared" si="10"/>
        <v/>
      </c>
      <c r="M171" s="40" t="str">
        <f t="shared" si="11"/>
        <v/>
      </c>
    </row>
    <row r="172" spans="1:13" ht="15" customHeight="1">
      <c r="A172" s="550"/>
      <c r="B172" s="552"/>
      <c r="C172" s="554" t="s">
        <v>5</v>
      </c>
      <c r="D172" s="41" t="s">
        <v>115</v>
      </c>
      <c r="E172" s="31"/>
      <c r="F172" s="291"/>
      <c r="G172" s="291"/>
      <c r="H172" s="291"/>
      <c r="I172" s="291"/>
      <c r="J172" s="40" t="str">
        <f t="shared" si="8"/>
        <v/>
      </c>
      <c r="K172" s="40" t="str">
        <f t="shared" si="9"/>
        <v/>
      </c>
      <c r="L172" s="40" t="str">
        <f t="shared" si="10"/>
        <v/>
      </c>
      <c r="M172" s="40" t="str">
        <f t="shared" si="11"/>
        <v/>
      </c>
    </row>
    <row r="173" spans="1:13" ht="15" customHeight="1">
      <c r="A173" s="550"/>
      <c r="B173" s="552"/>
      <c r="C173" s="554"/>
      <c r="D173" s="41" t="s">
        <v>491</v>
      </c>
      <c r="E173" s="31"/>
      <c r="F173" s="291"/>
      <c r="G173" s="291"/>
      <c r="H173" s="291"/>
      <c r="I173" s="291"/>
      <c r="J173" s="40" t="str">
        <f t="shared" si="8"/>
        <v/>
      </c>
      <c r="K173" s="40" t="str">
        <f t="shared" si="9"/>
        <v/>
      </c>
      <c r="L173" s="40" t="str">
        <f t="shared" si="10"/>
        <v/>
      </c>
      <c r="M173" s="40" t="str">
        <f t="shared" si="11"/>
        <v/>
      </c>
    </row>
    <row r="174" spans="1:13" ht="15" customHeight="1">
      <c r="A174" s="550"/>
      <c r="B174" s="552"/>
      <c r="C174" s="554" t="s">
        <v>6</v>
      </c>
      <c r="D174" s="41" t="s">
        <v>115</v>
      </c>
      <c r="E174" s="31"/>
      <c r="F174" s="291"/>
      <c r="G174" s="291"/>
      <c r="H174" s="291"/>
      <c r="I174" s="291"/>
      <c r="J174" s="40" t="str">
        <f t="shared" si="8"/>
        <v/>
      </c>
      <c r="K174" s="40" t="str">
        <f t="shared" si="9"/>
        <v/>
      </c>
      <c r="L174" s="40" t="str">
        <f t="shared" si="10"/>
        <v/>
      </c>
      <c r="M174" s="40" t="str">
        <f t="shared" si="11"/>
        <v/>
      </c>
    </row>
    <row r="175" spans="1:13" ht="15" customHeight="1">
      <c r="A175" s="550"/>
      <c r="B175" s="553"/>
      <c r="C175" s="554"/>
      <c r="D175" s="41" t="s">
        <v>491</v>
      </c>
      <c r="E175" s="31"/>
      <c r="F175" s="291"/>
      <c r="G175" s="291"/>
      <c r="H175" s="291"/>
      <c r="I175" s="291"/>
      <c r="J175" s="40" t="str">
        <f t="shared" si="8"/>
        <v/>
      </c>
      <c r="K175" s="40" t="str">
        <f t="shared" si="9"/>
        <v/>
      </c>
      <c r="L175" s="40" t="str">
        <f t="shared" si="10"/>
        <v/>
      </c>
      <c r="M175" s="40" t="str">
        <f t="shared" si="11"/>
        <v/>
      </c>
    </row>
    <row r="176" spans="1:13" ht="15" customHeight="1">
      <c r="A176" s="569">
        <v>21</v>
      </c>
      <c r="B176" s="574">
        <f>'1.Metas ATD H.'!B176:B183</f>
        <v>0</v>
      </c>
      <c r="C176" s="570" t="s">
        <v>3</v>
      </c>
      <c r="D176" s="42" t="s">
        <v>115</v>
      </c>
      <c r="E176" s="31"/>
      <c r="F176" s="291"/>
      <c r="G176" s="291"/>
      <c r="H176" s="291"/>
      <c r="I176" s="291"/>
      <c r="J176" s="43" t="str">
        <f t="shared" si="8"/>
        <v/>
      </c>
      <c r="K176" s="35" t="str">
        <f t="shared" si="9"/>
        <v/>
      </c>
      <c r="L176" s="35" t="str">
        <f t="shared" si="10"/>
        <v/>
      </c>
      <c r="M176" s="35" t="str">
        <f t="shared" si="11"/>
        <v/>
      </c>
    </row>
    <row r="177" spans="1:13" ht="15" customHeight="1">
      <c r="A177" s="569"/>
      <c r="B177" s="574"/>
      <c r="C177" s="570"/>
      <c r="D177" s="44" t="s">
        <v>490</v>
      </c>
      <c r="E177" s="31"/>
      <c r="F177" s="291"/>
      <c r="G177" s="291"/>
      <c r="H177" s="291"/>
      <c r="I177" s="291"/>
      <c r="J177" s="43" t="str">
        <f t="shared" si="8"/>
        <v/>
      </c>
      <c r="K177" s="35" t="str">
        <f t="shared" si="9"/>
        <v/>
      </c>
      <c r="L177" s="35" t="str">
        <f t="shared" si="10"/>
        <v/>
      </c>
      <c r="M177" s="35" t="str">
        <f t="shared" si="11"/>
        <v/>
      </c>
    </row>
    <row r="178" spans="1:13" ht="15" customHeight="1">
      <c r="A178" s="569"/>
      <c r="B178" s="574"/>
      <c r="C178" s="570" t="s">
        <v>4</v>
      </c>
      <c r="D178" s="42" t="s">
        <v>115</v>
      </c>
      <c r="E178" s="31"/>
      <c r="F178" s="291"/>
      <c r="G178" s="291"/>
      <c r="H178" s="291"/>
      <c r="I178" s="291"/>
      <c r="J178" s="43" t="str">
        <f t="shared" si="8"/>
        <v/>
      </c>
      <c r="K178" s="35" t="str">
        <f t="shared" si="9"/>
        <v/>
      </c>
      <c r="L178" s="35" t="str">
        <f t="shared" si="10"/>
        <v/>
      </c>
      <c r="M178" s="35" t="str">
        <f t="shared" si="11"/>
        <v/>
      </c>
    </row>
    <row r="179" spans="1:13" ht="15" customHeight="1">
      <c r="A179" s="569"/>
      <c r="B179" s="574"/>
      <c r="C179" s="570"/>
      <c r="D179" s="44" t="s">
        <v>490</v>
      </c>
      <c r="E179" s="31"/>
      <c r="F179" s="291"/>
      <c r="G179" s="291"/>
      <c r="H179" s="291"/>
      <c r="I179" s="291"/>
      <c r="J179" s="43" t="str">
        <f t="shared" si="8"/>
        <v/>
      </c>
      <c r="K179" s="35" t="str">
        <f t="shared" si="9"/>
        <v/>
      </c>
      <c r="L179" s="35" t="str">
        <f t="shared" si="10"/>
        <v/>
      </c>
      <c r="M179" s="35" t="str">
        <f t="shared" si="11"/>
        <v/>
      </c>
    </row>
    <row r="180" spans="1:13" ht="15" customHeight="1">
      <c r="A180" s="569"/>
      <c r="B180" s="574"/>
      <c r="C180" s="570" t="s">
        <v>5</v>
      </c>
      <c r="D180" s="44" t="s">
        <v>115</v>
      </c>
      <c r="E180" s="31"/>
      <c r="F180" s="291"/>
      <c r="G180" s="291"/>
      <c r="H180" s="291"/>
      <c r="I180" s="291"/>
      <c r="J180" s="43" t="str">
        <f t="shared" si="8"/>
        <v/>
      </c>
      <c r="K180" s="35" t="str">
        <f t="shared" si="9"/>
        <v/>
      </c>
      <c r="L180" s="35" t="str">
        <f t="shared" si="10"/>
        <v/>
      </c>
      <c r="M180" s="35" t="str">
        <f t="shared" si="11"/>
        <v/>
      </c>
    </row>
    <row r="181" spans="1:13" ht="15" customHeight="1">
      <c r="A181" s="569"/>
      <c r="B181" s="574"/>
      <c r="C181" s="570"/>
      <c r="D181" s="44" t="s">
        <v>491</v>
      </c>
      <c r="E181" s="31"/>
      <c r="F181" s="291"/>
      <c r="G181" s="291"/>
      <c r="H181" s="291"/>
      <c r="I181" s="291"/>
      <c r="J181" s="43" t="str">
        <f t="shared" si="8"/>
        <v/>
      </c>
      <c r="K181" s="35" t="str">
        <f t="shared" si="9"/>
        <v/>
      </c>
      <c r="L181" s="35" t="str">
        <f t="shared" si="10"/>
        <v/>
      </c>
      <c r="M181" s="35" t="str">
        <f t="shared" si="11"/>
        <v/>
      </c>
    </row>
    <row r="182" spans="1:13" ht="15" customHeight="1">
      <c r="A182" s="569"/>
      <c r="B182" s="574"/>
      <c r="C182" s="570" t="s">
        <v>6</v>
      </c>
      <c r="D182" s="44" t="s">
        <v>115</v>
      </c>
      <c r="E182" s="31"/>
      <c r="F182" s="291"/>
      <c r="G182" s="291"/>
      <c r="H182" s="291"/>
      <c r="I182" s="291"/>
      <c r="J182" s="43" t="str">
        <f t="shared" si="8"/>
        <v/>
      </c>
      <c r="K182" s="35" t="str">
        <f t="shared" si="9"/>
        <v/>
      </c>
      <c r="L182" s="35" t="str">
        <f t="shared" si="10"/>
        <v/>
      </c>
      <c r="M182" s="35" t="str">
        <f t="shared" si="11"/>
        <v/>
      </c>
    </row>
    <row r="183" spans="1:13" ht="15" customHeight="1">
      <c r="A183" s="569"/>
      <c r="B183" s="574"/>
      <c r="C183" s="570"/>
      <c r="D183" s="44" t="s">
        <v>491</v>
      </c>
      <c r="E183" s="31"/>
      <c r="F183" s="291"/>
      <c r="G183" s="291"/>
      <c r="H183" s="291"/>
      <c r="I183" s="291"/>
      <c r="J183" s="43" t="str">
        <f t="shared" si="8"/>
        <v/>
      </c>
      <c r="K183" s="35" t="str">
        <f t="shared" si="9"/>
        <v/>
      </c>
      <c r="L183" s="35" t="str">
        <f t="shared" si="10"/>
        <v/>
      </c>
      <c r="M183" s="35" t="str">
        <f t="shared" si="11"/>
        <v/>
      </c>
    </row>
    <row r="184" spans="1:13" ht="15" customHeight="1">
      <c r="A184" s="550">
        <v>22</v>
      </c>
      <c r="B184" s="551">
        <f>'1.Metas ATD H.'!B184:B191</f>
        <v>0</v>
      </c>
      <c r="C184" s="554" t="s">
        <v>3</v>
      </c>
      <c r="D184" s="37" t="s">
        <v>115</v>
      </c>
      <c r="E184" s="31"/>
      <c r="F184" s="291"/>
      <c r="G184" s="291"/>
      <c r="H184" s="291"/>
      <c r="I184" s="291"/>
      <c r="J184" s="40" t="str">
        <f t="shared" si="8"/>
        <v/>
      </c>
      <c r="K184" s="40" t="str">
        <f t="shared" si="9"/>
        <v/>
      </c>
      <c r="L184" s="40" t="str">
        <f t="shared" si="10"/>
        <v/>
      </c>
      <c r="M184" s="40" t="str">
        <f t="shared" si="11"/>
        <v/>
      </c>
    </row>
    <row r="185" spans="1:13" ht="15" customHeight="1">
      <c r="A185" s="550"/>
      <c r="B185" s="552"/>
      <c r="C185" s="554"/>
      <c r="D185" s="41" t="s">
        <v>490</v>
      </c>
      <c r="E185" s="31"/>
      <c r="F185" s="291"/>
      <c r="G185" s="291"/>
      <c r="H185" s="291"/>
      <c r="I185" s="291"/>
      <c r="J185" s="40" t="str">
        <f t="shared" si="8"/>
        <v/>
      </c>
      <c r="K185" s="40" t="str">
        <f t="shared" si="9"/>
        <v/>
      </c>
      <c r="L185" s="40" t="str">
        <f t="shared" si="10"/>
        <v/>
      </c>
      <c r="M185" s="40" t="str">
        <f t="shared" si="11"/>
        <v/>
      </c>
    </row>
    <row r="186" spans="1:13" ht="15" customHeight="1">
      <c r="A186" s="550"/>
      <c r="B186" s="552"/>
      <c r="C186" s="554" t="s">
        <v>4</v>
      </c>
      <c r="D186" s="37" t="s">
        <v>115</v>
      </c>
      <c r="E186" s="31"/>
      <c r="F186" s="291"/>
      <c r="G186" s="291"/>
      <c r="H186" s="291"/>
      <c r="I186" s="291"/>
      <c r="J186" s="40" t="str">
        <f t="shared" si="8"/>
        <v/>
      </c>
      <c r="K186" s="40" t="str">
        <f t="shared" si="9"/>
        <v/>
      </c>
      <c r="L186" s="40" t="str">
        <f t="shared" si="10"/>
        <v/>
      </c>
      <c r="M186" s="40" t="str">
        <f t="shared" si="11"/>
        <v/>
      </c>
    </row>
    <row r="187" spans="1:13" ht="15" customHeight="1">
      <c r="A187" s="550"/>
      <c r="B187" s="552"/>
      <c r="C187" s="554"/>
      <c r="D187" s="41" t="s">
        <v>490</v>
      </c>
      <c r="E187" s="31"/>
      <c r="F187" s="291"/>
      <c r="G187" s="291"/>
      <c r="H187" s="291"/>
      <c r="I187" s="291"/>
      <c r="J187" s="40" t="str">
        <f t="shared" si="8"/>
        <v/>
      </c>
      <c r="K187" s="40" t="str">
        <f t="shared" si="9"/>
        <v/>
      </c>
      <c r="L187" s="40" t="str">
        <f t="shared" si="10"/>
        <v/>
      </c>
      <c r="M187" s="40" t="str">
        <f t="shared" si="11"/>
        <v/>
      </c>
    </row>
    <row r="188" spans="1:13" ht="15" customHeight="1">
      <c r="A188" s="550"/>
      <c r="B188" s="552"/>
      <c r="C188" s="554" t="s">
        <v>5</v>
      </c>
      <c r="D188" s="41" t="s">
        <v>115</v>
      </c>
      <c r="E188" s="31"/>
      <c r="F188" s="291"/>
      <c r="G188" s="291"/>
      <c r="H188" s="291"/>
      <c r="I188" s="291"/>
      <c r="J188" s="40" t="str">
        <f t="shared" si="8"/>
        <v/>
      </c>
      <c r="K188" s="40" t="str">
        <f t="shared" si="9"/>
        <v/>
      </c>
      <c r="L188" s="40" t="str">
        <f t="shared" si="10"/>
        <v/>
      </c>
      <c r="M188" s="40" t="str">
        <f t="shared" si="11"/>
        <v/>
      </c>
    </row>
    <row r="189" spans="1:13" ht="15" customHeight="1">
      <c r="A189" s="550"/>
      <c r="B189" s="552"/>
      <c r="C189" s="554"/>
      <c r="D189" s="41" t="s">
        <v>491</v>
      </c>
      <c r="E189" s="31"/>
      <c r="F189" s="291"/>
      <c r="G189" s="291"/>
      <c r="H189" s="291"/>
      <c r="I189" s="291"/>
      <c r="J189" s="40" t="str">
        <f t="shared" si="8"/>
        <v/>
      </c>
      <c r="K189" s="40" t="str">
        <f t="shared" si="9"/>
        <v/>
      </c>
      <c r="L189" s="40" t="str">
        <f t="shared" si="10"/>
        <v/>
      </c>
      <c r="M189" s="40" t="str">
        <f t="shared" si="11"/>
        <v/>
      </c>
    </row>
    <row r="190" spans="1:13" ht="15" customHeight="1">
      <c r="A190" s="550"/>
      <c r="B190" s="552"/>
      <c r="C190" s="554" t="s">
        <v>6</v>
      </c>
      <c r="D190" s="41" t="s">
        <v>115</v>
      </c>
      <c r="E190" s="31"/>
      <c r="F190" s="291"/>
      <c r="G190" s="291"/>
      <c r="H190" s="291"/>
      <c r="I190" s="291"/>
      <c r="J190" s="40" t="str">
        <f t="shared" si="8"/>
        <v/>
      </c>
      <c r="K190" s="40" t="str">
        <f t="shared" si="9"/>
        <v/>
      </c>
      <c r="L190" s="40" t="str">
        <f t="shared" si="10"/>
        <v/>
      </c>
      <c r="M190" s="40" t="str">
        <f t="shared" si="11"/>
        <v/>
      </c>
    </row>
    <row r="191" spans="1:13" ht="15" customHeight="1">
      <c r="A191" s="550"/>
      <c r="B191" s="553"/>
      <c r="C191" s="554"/>
      <c r="D191" s="41" t="s">
        <v>491</v>
      </c>
      <c r="E191" s="31"/>
      <c r="F191" s="291"/>
      <c r="G191" s="291"/>
      <c r="H191" s="291"/>
      <c r="I191" s="291"/>
      <c r="J191" s="40" t="str">
        <f t="shared" si="8"/>
        <v/>
      </c>
      <c r="K191" s="40" t="str">
        <f t="shared" si="9"/>
        <v/>
      </c>
      <c r="L191" s="40" t="str">
        <f t="shared" si="10"/>
        <v/>
      </c>
      <c r="M191" s="40" t="str">
        <f t="shared" si="11"/>
        <v/>
      </c>
    </row>
    <row r="192" spans="1:13" ht="15" customHeight="1">
      <c r="A192" s="569">
        <v>23</v>
      </c>
      <c r="B192" s="574">
        <f>'1.Metas ATD H.'!B192:B199</f>
        <v>0</v>
      </c>
      <c r="C192" s="570" t="s">
        <v>3</v>
      </c>
      <c r="D192" s="42" t="s">
        <v>115</v>
      </c>
      <c r="E192" s="31"/>
      <c r="F192" s="291"/>
      <c r="G192" s="291"/>
      <c r="H192" s="291"/>
      <c r="I192" s="291"/>
      <c r="J192" s="43" t="str">
        <f t="shared" si="8"/>
        <v/>
      </c>
      <c r="K192" s="35" t="str">
        <f t="shared" si="9"/>
        <v/>
      </c>
      <c r="L192" s="35" t="str">
        <f t="shared" si="10"/>
        <v/>
      </c>
      <c r="M192" s="35" t="str">
        <f t="shared" si="11"/>
        <v/>
      </c>
    </row>
    <row r="193" spans="1:13" ht="15" customHeight="1">
      <c r="A193" s="569"/>
      <c r="B193" s="574"/>
      <c r="C193" s="570"/>
      <c r="D193" s="44" t="s">
        <v>490</v>
      </c>
      <c r="E193" s="31"/>
      <c r="F193" s="291"/>
      <c r="G193" s="291"/>
      <c r="H193" s="291"/>
      <c r="I193" s="291"/>
      <c r="J193" s="43" t="str">
        <f t="shared" si="8"/>
        <v/>
      </c>
      <c r="K193" s="35" t="str">
        <f t="shared" si="9"/>
        <v/>
      </c>
      <c r="L193" s="35" t="str">
        <f t="shared" si="10"/>
        <v/>
      </c>
      <c r="M193" s="35" t="str">
        <f t="shared" si="11"/>
        <v/>
      </c>
    </row>
    <row r="194" spans="1:13" ht="15" customHeight="1">
      <c r="A194" s="569"/>
      <c r="B194" s="574"/>
      <c r="C194" s="570" t="s">
        <v>4</v>
      </c>
      <c r="D194" s="42" t="s">
        <v>115</v>
      </c>
      <c r="E194" s="31"/>
      <c r="F194" s="291"/>
      <c r="G194" s="291"/>
      <c r="H194" s="291"/>
      <c r="I194" s="291"/>
      <c r="J194" s="43" t="str">
        <f t="shared" si="8"/>
        <v/>
      </c>
      <c r="K194" s="35" t="str">
        <f t="shared" si="9"/>
        <v/>
      </c>
      <c r="L194" s="35" t="str">
        <f t="shared" si="10"/>
        <v/>
      </c>
      <c r="M194" s="35" t="str">
        <f t="shared" si="11"/>
        <v/>
      </c>
    </row>
    <row r="195" spans="1:13" ht="15" customHeight="1">
      <c r="A195" s="569"/>
      <c r="B195" s="574"/>
      <c r="C195" s="570"/>
      <c r="D195" s="44" t="s">
        <v>490</v>
      </c>
      <c r="E195" s="31"/>
      <c r="F195" s="291"/>
      <c r="G195" s="291"/>
      <c r="H195" s="291"/>
      <c r="I195" s="291"/>
      <c r="J195" s="43" t="str">
        <f t="shared" si="8"/>
        <v/>
      </c>
      <c r="K195" s="35" t="str">
        <f t="shared" si="9"/>
        <v/>
      </c>
      <c r="L195" s="35" t="str">
        <f t="shared" si="10"/>
        <v/>
      </c>
      <c r="M195" s="35" t="str">
        <f t="shared" si="11"/>
        <v/>
      </c>
    </row>
    <row r="196" spans="1:13" ht="15" customHeight="1">
      <c r="A196" s="569"/>
      <c r="B196" s="574"/>
      <c r="C196" s="570" t="s">
        <v>5</v>
      </c>
      <c r="D196" s="44" t="s">
        <v>115</v>
      </c>
      <c r="E196" s="31"/>
      <c r="F196" s="291"/>
      <c r="G196" s="291"/>
      <c r="H196" s="291"/>
      <c r="I196" s="291"/>
      <c r="J196" s="43" t="str">
        <f t="shared" si="8"/>
        <v/>
      </c>
      <c r="K196" s="35" t="str">
        <f t="shared" si="9"/>
        <v/>
      </c>
      <c r="L196" s="35" t="str">
        <f t="shared" si="10"/>
        <v/>
      </c>
      <c r="M196" s="35" t="str">
        <f t="shared" si="11"/>
        <v/>
      </c>
    </row>
    <row r="197" spans="1:13" ht="15" customHeight="1">
      <c r="A197" s="569"/>
      <c r="B197" s="574"/>
      <c r="C197" s="570"/>
      <c r="D197" s="44" t="s">
        <v>491</v>
      </c>
      <c r="E197" s="31"/>
      <c r="F197" s="291"/>
      <c r="G197" s="291"/>
      <c r="H197" s="291"/>
      <c r="I197" s="291"/>
      <c r="J197" s="43" t="str">
        <f t="shared" si="8"/>
        <v/>
      </c>
      <c r="K197" s="35" t="str">
        <f t="shared" si="9"/>
        <v/>
      </c>
      <c r="L197" s="35" t="str">
        <f t="shared" si="10"/>
        <v/>
      </c>
      <c r="M197" s="35" t="str">
        <f t="shared" si="11"/>
        <v/>
      </c>
    </row>
    <row r="198" spans="1:13" ht="15" customHeight="1">
      <c r="A198" s="569"/>
      <c r="B198" s="574"/>
      <c r="C198" s="570" t="s">
        <v>6</v>
      </c>
      <c r="D198" s="44" t="s">
        <v>115</v>
      </c>
      <c r="E198" s="31"/>
      <c r="F198" s="291"/>
      <c r="G198" s="291"/>
      <c r="H198" s="291"/>
      <c r="I198" s="291"/>
      <c r="J198" s="43" t="str">
        <f t="shared" si="8"/>
        <v/>
      </c>
      <c r="K198" s="35" t="str">
        <f t="shared" si="9"/>
        <v/>
      </c>
      <c r="L198" s="35" t="str">
        <f t="shared" si="10"/>
        <v/>
      </c>
      <c r="M198" s="35" t="str">
        <f t="shared" si="11"/>
        <v/>
      </c>
    </row>
    <row r="199" spans="1:13" ht="15" customHeight="1">
      <c r="A199" s="569"/>
      <c r="B199" s="574"/>
      <c r="C199" s="570"/>
      <c r="D199" s="44" t="s">
        <v>491</v>
      </c>
      <c r="E199" s="31"/>
      <c r="F199" s="291"/>
      <c r="G199" s="291"/>
      <c r="H199" s="291"/>
      <c r="I199" s="291"/>
      <c r="J199" s="43" t="str">
        <f t="shared" si="8"/>
        <v/>
      </c>
      <c r="K199" s="35" t="str">
        <f t="shared" si="9"/>
        <v/>
      </c>
      <c r="L199" s="35" t="str">
        <f t="shared" si="10"/>
        <v/>
      </c>
      <c r="M199" s="35" t="str">
        <f t="shared" si="11"/>
        <v/>
      </c>
    </row>
    <row r="200" spans="1:13" ht="15" customHeight="1">
      <c r="A200" s="550">
        <v>24</v>
      </c>
      <c r="B200" s="551">
        <f>'1.Metas ATD H.'!B200:B207</f>
        <v>0</v>
      </c>
      <c r="C200" s="554" t="s">
        <v>3</v>
      </c>
      <c r="D200" s="37" t="s">
        <v>115</v>
      </c>
      <c r="E200" s="31"/>
      <c r="F200" s="291"/>
      <c r="G200" s="291"/>
      <c r="H200" s="291"/>
      <c r="I200" s="291"/>
      <c r="J200" s="40" t="str">
        <f t="shared" si="8"/>
        <v/>
      </c>
      <c r="K200" s="40" t="str">
        <f t="shared" si="9"/>
        <v/>
      </c>
      <c r="L200" s="40" t="str">
        <f t="shared" si="10"/>
        <v/>
      </c>
      <c r="M200" s="40" t="str">
        <f t="shared" si="11"/>
        <v/>
      </c>
    </row>
    <row r="201" spans="1:13" ht="15" customHeight="1">
      <c r="A201" s="550"/>
      <c r="B201" s="552"/>
      <c r="C201" s="554"/>
      <c r="D201" s="41" t="s">
        <v>490</v>
      </c>
      <c r="E201" s="31"/>
      <c r="F201" s="291"/>
      <c r="G201" s="291"/>
      <c r="H201" s="291"/>
      <c r="I201" s="291"/>
      <c r="J201" s="40" t="str">
        <f t="shared" si="8"/>
        <v/>
      </c>
      <c r="K201" s="40" t="str">
        <f t="shared" si="9"/>
        <v/>
      </c>
      <c r="L201" s="40" t="str">
        <f t="shared" si="10"/>
        <v/>
      </c>
      <c r="M201" s="40" t="str">
        <f t="shared" si="11"/>
        <v/>
      </c>
    </row>
    <row r="202" spans="1:13" ht="15" customHeight="1">
      <c r="A202" s="550"/>
      <c r="B202" s="552"/>
      <c r="C202" s="554" t="s">
        <v>4</v>
      </c>
      <c r="D202" s="37" t="s">
        <v>115</v>
      </c>
      <c r="E202" s="31"/>
      <c r="F202" s="291"/>
      <c r="G202" s="291"/>
      <c r="H202" s="291"/>
      <c r="I202" s="291"/>
      <c r="J202" s="40" t="str">
        <f t="shared" si="8"/>
        <v/>
      </c>
      <c r="K202" s="40" t="str">
        <f t="shared" si="9"/>
        <v/>
      </c>
      <c r="L202" s="40" t="str">
        <f t="shared" si="10"/>
        <v/>
      </c>
      <c r="M202" s="40" t="str">
        <f t="shared" si="11"/>
        <v/>
      </c>
    </row>
    <row r="203" spans="1:13" ht="15" customHeight="1">
      <c r="A203" s="550"/>
      <c r="B203" s="552"/>
      <c r="C203" s="554"/>
      <c r="D203" s="41" t="s">
        <v>490</v>
      </c>
      <c r="E203" s="31"/>
      <c r="F203" s="291"/>
      <c r="G203" s="291"/>
      <c r="H203" s="291"/>
      <c r="I203" s="291"/>
      <c r="J203" s="40" t="str">
        <f t="shared" si="8"/>
        <v/>
      </c>
      <c r="K203" s="40" t="str">
        <f t="shared" si="9"/>
        <v/>
      </c>
      <c r="L203" s="40" t="str">
        <f t="shared" si="10"/>
        <v/>
      </c>
      <c r="M203" s="40" t="str">
        <f t="shared" si="11"/>
        <v/>
      </c>
    </row>
    <row r="204" spans="1:13" ht="15" customHeight="1">
      <c r="A204" s="550"/>
      <c r="B204" s="552"/>
      <c r="C204" s="554" t="s">
        <v>5</v>
      </c>
      <c r="D204" s="41" t="s">
        <v>115</v>
      </c>
      <c r="E204" s="31"/>
      <c r="F204" s="291"/>
      <c r="G204" s="291"/>
      <c r="H204" s="291"/>
      <c r="I204" s="291"/>
      <c r="J204" s="40" t="str">
        <f t="shared" si="8"/>
        <v/>
      </c>
      <c r="K204" s="40" t="str">
        <f t="shared" si="9"/>
        <v/>
      </c>
      <c r="L204" s="40" t="str">
        <f t="shared" si="10"/>
        <v/>
      </c>
      <c r="M204" s="40" t="str">
        <f t="shared" si="11"/>
        <v/>
      </c>
    </row>
    <row r="205" spans="1:13" ht="15" customHeight="1">
      <c r="A205" s="550"/>
      <c r="B205" s="552"/>
      <c r="C205" s="554"/>
      <c r="D205" s="41" t="s">
        <v>491</v>
      </c>
      <c r="E205" s="31"/>
      <c r="F205" s="291"/>
      <c r="G205" s="291"/>
      <c r="H205" s="291"/>
      <c r="I205" s="291"/>
      <c r="J205" s="40" t="str">
        <f t="shared" si="8"/>
        <v/>
      </c>
      <c r="K205" s="40" t="str">
        <f t="shared" si="9"/>
        <v/>
      </c>
      <c r="L205" s="40" t="str">
        <f t="shared" si="10"/>
        <v/>
      </c>
      <c r="M205" s="40" t="str">
        <f t="shared" si="11"/>
        <v/>
      </c>
    </row>
    <row r="206" spans="1:13" ht="15" customHeight="1">
      <c r="A206" s="550"/>
      <c r="B206" s="552"/>
      <c r="C206" s="554" t="s">
        <v>6</v>
      </c>
      <c r="D206" s="41" t="s">
        <v>115</v>
      </c>
      <c r="E206" s="31"/>
      <c r="F206" s="291"/>
      <c r="G206" s="291"/>
      <c r="H206" s="291"/>
      <c r="I206" s="291"/>
      <c r="J206" s="40" t="str">
        <f t="shared" si="8"/>
        <v/>
      </c>
      <c r="K206" s="40" t="str">
        <f t="shared" si="9"/>
        <v/>
      </c>
      <c r="L206" s="40" t="str">
        <f t="shared" si="10"/>
        <v/>
      </c>
      <c r="M206" s="40" t="str">
        <f t="shared" si="11"/>
        <v/>
      </c>
    </row>
    <row r="207" spans="1:13" ht="15" customHeight="1">
      <c r="A207" s="550"/>
      <c r="B207" s="553"/>
      <c r="C207" s="554"/>
      <c r="D207" s="41" t="s">
        <v>491</v>
      </c>
      <c r="E207" s="31"/>
      <c r="F207" s="291"/>
      <c r="G207" s="291"/>
      <c r="H207" s="291"/>
      <c r="I207" s="291"/>
      <c r="J207" s="40" t="str">
        <f t="shared" si="8"/>
        <v/>
      </c>
      <c r="K207" s="40" t="str">
        <f t="shared" si="9"/>
        <v/>
      </c>
      <c r="L207" s="40" t="str">
        <f t="shared" si="10"/>
        <v/>
      </c>
      <c r="M207" s="40" t="str">
        <f t="shared" si="11"/>
        <v/>
      </c>
    </row>
    <row r="208" spans="1:13" ht="15" customHeight="1">
      <c r="A208" s="569">
        <v>25</v>
      </c>
      <c r="B208" s="574">
        <f>'1.Metas ATD H.'!B208:B215</f>
        <v>0</v>
      </c>
      <c r="C208" s="570" t="s">
        <v>3</v>
      </c>
      <c r="D208" s="42" t="s">
        <v>115</v>
      </c>
      <c r="E208" s="31"/>
      <c r="F208" s="291"/>
      <c r="G208" s="291"/>
      <c r="H208" s="291"/>
      <c r="I208" s="291"/>
      <c r="J208" s="43" t="str">
        <f t="shared" si="8"/>
        <v/>
      </c>
      <c r="K208" s="35" t="str">
        <f t="shared" si="9"/>
        <v/>
      </c>
      <c r="L208" s="35" t="str">
        <f t="shared" si="10"/>
        <v/>
      </c>
      <c r="M208" s="35" t="str">
        <f t="shared" si="11"/>
        <v/>
      </c>
    </row>
    <row r="209" spans="1:13" ht="15" customHeight="1">
      <c r="A209" s="569"/>
      <c r="B209" s="574"/>
      <c r="C209" s="570"/>
      <c r="D209" s="44" t="s">
        <v>490</v>
      </c>
      <c r="E209" s="31"/>
      <c r="F209" s="291"/>
      <c r="G209" s="291"/>
      <c r="H209" s="291"/>
      <c r="I209" s="291"/>
      <c r="J209" s="43" t="str">
        <f t="shared" ref="J209:J272" si="12">IFERROR((F209/E209),"")</f>
        <v/>
      </c>
      <c r="K209" s="35" t="str">
        <f t="shared" ref="K209:K272" si="13">IFERROR(((F209+G209)/E209),"")</f>
        <v/>
      </c>
      <c r="L209" s="35" t="str">
        <f t="shared" ref="L209:L272" si="14">IFERROR(((F209+G209+H209)/E209),"")</f>
        <v/>
      </c>
      <c r="M209" s="35" t="str">
        <f t="shared" ref="M209:M272" si="15">IFERROR(((F209+G209+H209+I209)/E209),"")</f>
        <v/>
      </c>
    </row>
    <row r="210" spans="1:13" ht="15" customHeight="1">
      <c r="A210" s="569"/>
      <c r="B210" s="574"/>
      <c r="C210" s="570" t="s">
        <v>4</v>
      </c>
      <c r="D210" s="42" t="s">
        <v>115</v>
      </c>
      <c r="E210" s="31"/>
      <c r="F210" s="291"/>
      <c r="G210" s="291"/>
      <c r="H210" s="291"/>
      <c r="I210" s="291"/>
      <c r="J210" s="43" t="str">
        <f t="shared" si="12"/>
        <v/>
      </c>
      <c r="K210" s="35" t="str">
        <f t="shared" si="13"/>
        <v/>
      </c>
      <c r="L210" s="35" t="str">
        <f t="shared" si="14"/>
        <v/>
      </c>
      <c r="M210" s="35" t="str">
        <f t="shared" si="15"/>
        <v/>
      </c>
    </row>
    <row r="211" spans="1:13" ht="15" customHeight="1">
      <c r="A211" s="569"/>
      <c r="B211" s="574"/>
      <c r="C211" s="570"/>
      <c r="D211" s="44" t="s">
        <v>490</v>
      </c>
      <c r="E211" s="31"/>
      <c r="F211" s="291"/>
      <c r="G211" s="291"/>
      <c r="H211" s="291"/>
      <c r="I211" s="291"/>
      <c r="J211" s="43" t="str">
        <f t="shared" si="12"/>
        <v/>
      </c>
      <c r="K211" s="35" t="str">
        <f t="shared" si="13"/>
        <v/>
      </c>
      <c r="L211" s="35" t="str">
        <f t="shared" si="14"/>
        <v/>
      </c>
      <c r="M211" s="35" t="str">
        <f t="shared" si="15"/>
        <v/>
      </c>
    </row>
    <row r="212" spans="1:13" ht="15" customHeight="1">
      <c r="A212" s="569"/>
      <c r="B212" s="574"/>
      <c r="C212" s="570" t="s">
        <v>5</v>
      </c>
      <c r="D212" s="44" t="s">
        <v>115</v>
      </c>
      <c r="E212" s="31"/>
      <c r="F212" s="291"/>
      <c r="G212" s="291"/>
      <c r="H212" s="291"/>
      <c r="I212" s="291"/>
      <c r="J212" s="43" t="str">
        <f t="shared" si="12"/>
        <v/>
      </c>
      <c r="K212" s="35" t="str">
        <f t="shared" si="13"/>
        <v/>
      </c>
      <c r="L212" s="35" t="str">
        <f t="shared" si="14"/>
        <v/>
      </c>
      <c r="M212" s="35" t="str">
        <f t="shared" si="15"/>
        <v/>
      </c>
    </row>
    <row r="213" spans="1:13" ht="15" customHeight="1">
      <c r="A213" s="569"/>
      <c r="B213" s="574"/>
      <c r="C213" s="570"/>
      <c r="D213" s="44" t="s">
        <v>491</v>
      </c>
      <c r="E213" s="31"/>
      <c r="F213" s="291"/>
      <c r="G213" s="291"/>
      <c r="H213" s="291"/>
      <c r="I213" s="291"/>
      <c r="J213" s="43" t="str">
        <f t="shared" si="12"/>
        <v/>
      </c>
      <c r="K213" s="35" t="str">
        <f t="shared" si="13"/>
        <v/>
      </c>
      <c r="L213" s="35" t="str">
        <f t="shared" si="14"/>
        <v/>
      </c>
      <c r="M213" s="35" t="str">
        <f t="shared" si="15"/>
        <v/>
      </c>
    </row>
    <row r="214" spans="1:13" ht="15" customHeight="1">
      <c r="A214" s="569"/>
      <c r="B214" s="574"/>
      <c r="C214" s="570" t="s">
        <v>6</v>
      </c>
      <c r="D214" s="44" t="s">
        <v>115</v>
      </c>
      <c r="E214" s="31"/>
      <c r="F214" s="291"/>
      <c r="G214" s="291"/>
      <c r="H214" s="291"/>
      <c r="I214" s="291"/>
      <c r="J214" s="43" t="str">
        <f t="shared" si="12"/>
        <v/>
      </c>
      <c r="K214" s="35" t="str">
        <f t="shared" si="13"/>
        <v/>
      </c>
      <c r="L214" s="35" t="str">
        <f t="shared" si="14"/>
        <v/>
      </c>
      <c r="M214" s="35" t="str">
        <f t="shared" si="15"/>
        <v/>
      </c>
    </row>
    <row r="215" spans="1:13" ht="15" customHeight="1">
      <c r="A215" s="569"/>
      <c r="B215" s="574"/>
      <c r="C215" s="570"/>
      <c r="D215" s="44" t="s">
        <v>491</v>
      </c>
      <c r="E215" s="31"/>
      <c r="F215" s="291"/>
      <c r="G215" s="291"/>
      <c r="H215" s="291"/>
      <c r="I215" s="291"/>
      <c r="J215" s="43" t="str">
        <f t="shared" si="12"/>
        <v/>
      </c>
      <c r="K215" s="35" t="str">
        <f t="shared" si="13"/>
        <v/>
      </c>
      <c r="L215" s="35" t="str">
        <f t="shared" si="14"/>
        <v/>
      </c>
      <c r="M215" s="35" t="str">
        <f t="shared" si="15"/>
        <v/>
      </c>
    </row>
    <row r="216" spans="1:13" ht="15" customHeight="1">
      <c r="A216" s="550">
        <v>26</v>
      </c>
      <c r="B216" s="551">
        <f>'1.Metas ATD H.'!B216:B223</f>
        <v>0</v>
      </c>
      <c r="C216" s="554" t="s">
        <v>3</v>
      </c>
      <c r="D216" s="37" t="s">
        <v>115</v>
      </c>
      <c r="E216" s="31"/>
      <c r="F216" s="291"/>
      <c r="G216" s="291"/>
      <c r="H216" s="291"/>
      <c r="I216" s="291"/>
      <c r="J216" s="40" t="str">
        <f t="shared" si="12"/>
        <v/>
      </c>
      <c r="K216" s="40" t="str">
        <f t="shared" si="13"/>
        <v/>
      </c>
      <c r="L216" s="40" t="str">
        <f t="shared" si="14"/>
        <v/>
      </c>
      <c r="M216" s="40" t="str">
        <f t="shared" si="15"/>
        <v/>
      </c>
    </row>
    <row r="217" spans="1:13" ht="15" customHeight="1">
      <c r="A217" s="550"/>
      <c r="B217" s="552"/>
      <c r="C217" s="554"/>
      <c r="D217" s="41" t="s">
        <v>490</v>
      </c>
      <c r="E217" s="31"/>
      <c r="F217" s="291"/>
      <c r="G217" s="291"/>
      <c r="H217" s="291"/>
      <c r="I217" s="291"/>
      <c r="J217" s="40" t="str">
        <f t="shared" si="12"/>
        <v/>
      </c>
      <c r="K217" s="40" t="str">
        <f t="shared" si="13"/>
        <v/>
      </c>
      <c r="L217" s="40" t="str">
        <f t="shared" si="14"/>
        <v/>
      </c>
      <c r="M217" s="40" t="str">
        <f t="shared" si="15"/>
        <v/>
      </c>
    </row>
    <row r="218" spans="1:13" ht="15" customHeight="1">
      <c r="A218" s="550"/>
      <c r="B218" s="552"/>
      <c r="C218" s="554" t="s">
        <v>4</v>
      </c>
      <c r="D218" s="37" t="s">
        <v>115</v>
      </c>
      <c r="E218" s="31"/>
      <c r="F218" s="291"/>
      <c r="G218" s="291"/>
      <c r="H218" s="291"/>
      <c r="I218" s="291"/>
      <c r="J218" s="40" t="str">
        <f t="shared" si="12"/>
        <v/>
      </c>
      <c r="K218" s="40" t="str">
        <f t="shared" si="13"/>
        <v/>
      </c>
      <c r="L218" s="40" t="str">
        <f t="shared" si="14"/>
        <v/>
      </c>
      <c r="M218" s="40" t="str">
        <f t="shared" si="15"/>
        <v/>
      </c>
    </row>
    <row r="219" spans="1:13" ht="15" customHeight="1">
      <c r="A219" s="550"/>
      <c r="B219" s="552"/>
      <c r="C219" s="554"/>
      <c r="D219" s="41" t="s">
        <v>490</v>
      </c>
      <c r="E219" s="31"/>
      <c r="F219" s="291"/>
      <c r="G219" s="291"/>
      <c r="H219" s="291"/>
      <c r="I219" s="291"/>
      <c r="J219" s="40" t="str">
        <f t="shared" si="12"/>
        <v/>
      </c>
      <c r="K219" s="40" t="str">
        <f t="shared" si="13"/>
        <v/>
      </c>
      <c r="L219" s="40" t="str">
        <f t="shared" si="14"/>
        <v/>
      </c>
      <c r="M219" s="40" t="str">
        <f t="shared" si="15"/>
        <v/>
      </c>
    </row>
    <row r="220" spans="1:13" ht="15" customHeight="1">
      <c r="A220" s="550"/>
      <c r="B220" s="552"/>
      <c r="C220" s="554" t="s">
        <v>5</v>
      </c>
      <c r="D220" s="41" t="s">
        <v>115</v>
      </c>
      <c r="E220" s="31"/>
      <c r="F220" s="291"/>
      <c r="G220" s="291"/>
      <c r="H220" s="291"/>
      <c r="I220" s="291"/>
      <c r="J220" s="40" t="str">
        <f t="shared" si="12"/>
        <v/>
      </c>
      <c r="K220" s="40" t="str">
        <f t="shared" si="13"/>
        <v/>
      </c>
      <c r="L220" s="40" t="str">
        <f t="shared" si="14"/>
        <v/>
      </c>
      <c r="M220" s="40" t="str">
        <f t="shared" si="15"/>
        <v/>
      </c>
    </row>
    <row r="221" spans="1:13" ht="15" customHeight="1">
      <c r="A221" s="550"/>
      <c r="B221" s="552"/>
      <c r="C221" s="554"/>
      <c r="D221" s="41" t="s">
        <v>491</v>
      </c>
      <c r="E221" s="31"/>
      <c r="F221" s="291"/>
      <c r="G221" s="291"/>
      <c r="H221" s="291"/>
      <c r="I221" s="291"/>
      <c r="J221" s="40" t="str">
        <f t="shared" si="12"/>
        <v/>
      </c>
      <c r="K221" s="40" t="str">
        <f t="shared" si="13"/>
        <v/>
      </c>
      <c r="L221" s="40" t="str">
        <f t="shared" si="14"/>
        <v/>
      </c>
      <c r="M221" s="40" t="str">
        <f t="shared" si="15"/>
        <v/>
      </c>
    </row>
    <row r="222" spans="1:13" ht="15" customHeight="1">
      <c r="A222" s="550"/>
      <c r="B222" s="552"/>
      <c r="C222" s="554" t="s">
        <v>6</v>
      </c>
      <c r="D222" s="41" t="s">
        <v>115</v>
      </c>
      <c r="E222" s="31"/>
      <c r="F222" s="291"/>
      <c r="G222" s="291"/>
      <c r="H222" s="291"/>
      <c r="I222" s="291"/>
      <c r="J222" s="40" t="str">
        <f t="shared" si="12"/>
        <v/>
      </c>
      <c r="K222" s="40" t="str">
        <f t="shared" si="13"/>
        <v/>
      </c>
      <c r="L222" s="40" t="str">
        <f t="shared" si="14"/>
        <v/>
      </c>
      <c r="M222" s="40" t="str">
        <f t="shared" si="15"/>
        <v/>
      </c>
    </row>
    <row r="223" spans="1:13" ht="15" customHeight="1">
      <c r="A223" s="550"/>
      <c r="B223" s="553"/>
      <c r="C223" s="554"/>
      <c r="D223" s="41" t="s">
        <v>491</v>
      </c>
      <c r="E223" s="31"/>
      <c r="F223" s="291"/>
      <c r="G223" s="291"/>
      <c r="H223" s="291"/>
      <c r="I223" s="291"/>
      <c r="J223" s="40" t="str">
        <f t="shared" si="12"/>
        <v/>
      </c>
      <c r="K223" s="40" t="str">
        <f t="shared" si="13"/>
        <v/>
      </c>
      <c r="L223" s="40" t="str">
        <f t="shared" si="14"/>
        <v/>
      </c>
      <c r="M223" s="40" t="str">
        <f t="shared" si="15"/>
        <v/>
      </c>
    </row>
    <row r="224" spans="1:13" ht="15" customHeight="1">
      <c r="A224" s="569">
        <v>27</v>
      </c>
      <c r="B224" s="574">
        <f>'1.Metas ATD H.'!B224:B231</f>
        <v>0</v>
      </c>
      <c r="C224" s="570" t="s">
        <v>3</v>
      </c>
      <c r="D224" s="42" t="s">
        <v>115</v>
      </c>
      <c r="E224" s="31"/>
      <c r="F224" s="291"/>
      <c r="G224" s="291"/>
      <c r="H224" s="291"/>
      <c r="I224" s="291"/>
      <c r="J224" s="43" t="str">
        <f t="shared" si="12"/>
        <v/>
      </c>
      <c r="K224" s="35" t="str">
        <f t="shared" si="13"/>
        <v/>
      </c>
      <c r="L224" s="35" t="str">
        <f t="shared" si="14"/>
        <v/>
      </c>
      <c r="M224" s="35" t="str">
        <f t="shared" si="15"/>
        <v/>
      </c>
    </row>
    <row r="225" spans="1:13" ht="15" customHeight="1">
      <c r="A225" s="569"/>
      <c r="B225" s="574"/>
      <c r="C225" s="570"/>
      <c r="D225" s="44" t="s">
        <v>490</v>
      </c>
      <c r="E225" s="31"/>
      <c r="F225" s="291"/>
      <c r="G225" s="291"/>
      <c r="H225" s="291"/>
      <c r="I225" s="291"/>
      <c r="J225" s="43" t="str">
        <f t="shared" si="12"/>
        <v/>
      </c>
      <c r="K225" s="35" t="str">
        <f t="shared" si="13"/>
        <v/>
      </c>
      <c r="L225" s="35" t="str">
        <f t="shared" si="14"/>
        <v/>
      </c>
      <c r="M225" s="35" t="str">
        <f t="shared" si="15"/>
        <v/>
      </c>
    </row>
    <row r="226" spans="1:13" ht="15" customHeight="1">
      <c r="A226" s="569"/>
      <c r="B226" s="574"/>
      <c r="C226" s="570" t="s">
        <v>4</v>
      </c>
      <c r="D226" s="42" t="s">
        <v>115</v>
      </c>
      <c r="E226" s="31"/>
      <c r="F226" s="291"/>
      <c r="G226" s="291"/>
      <c r="H226" s="291"/>
      <c r="I226" s="291"/>
      <c r="J226" s="43" t="str">
        <f t="shared" si="12"/>
        <v/>
      </c>
      <c r="K226" s="35" t="str">
        <f t="shared" si="13"/>
        <v/>
      </c>
      <c r="L226" s="35" t="str">
        <f t="shared" si="14"/>
        <v/>
      </c>
      <c r="M226" s="35" t="str">
        <f t="shared" si="15"/>
        <v/>
      </c>
    </row>
    <row r="227" spans="1:13" ht="15" customHeight="1">
      <c r="A227" s="569"/>
      <c r="B227" s="574"/>
      <c r="C227" s="570"/>
      <c r="D227" s="44" t="s">
        <v>490</v>
      </c>
      <c r="E227" s="31"/>
      <c r="F227" s="291"/>
      <c r="G227" s="291"/>
      <c r="H227" s="291"/>
      <c r="I227" s="291"/>
      <c r="J227" s="43" t="str">
        <f t="shared" si="12"/>
        <v/>
      </c>
      <c r="K227" s="35" t="str">
        <f t="shared" si="13"/>
        <v/>
      </c>
      <c r="L227" s="35" t="str">
        <f t="shared" si="14"/>
        <v/>
      </c>
      <c r="M227" s="35" t="str">
        <f t="shared" si="15"/>
        <v/>
      </c>
    </row>
    <row r="228" spans="1:13" ht="15" customHeight="1">
      <c r="A228" s="569"/>
      <c r="B228" s="574"/>
      <c r="C228" s="570" t="s">
        <v>5</v>
      </c>
      <c r="D228" s="44" t="s">
        <v>115</v>
      </c>
      <c r="E228" s="31"/>
      <c r="F228" s="291"/>
      <c r="G228" s="291"/>
      <c r="H228" s="291"/>
      <c r="I228" s="291"/>
      <c r="J228" s="43" t="str">
        <f t="shared" si="12"/>
        <v/>
      </c>
      <c r="K228" s="35" t="str">
        <f t="shared" si="13"/>
        <v/>
      </c>
      <c r="L228" s="35" t="str">
        <f t="shared" si="14"/>
        <v/>
      </c>
      <c r="M228" s="35" t="str">
        <f t="shared" si="15"/>
        <v/>
      </c>
    </row>
    <row r="229" spans="1:13" ht="15" customHeight="1">
      <c r="A229" s="569"/>
      <c r="B229" s="574"/>
      <c r="C229" s="570"/>
      <c r="D229" s="44" t="s">
        <v>491</v>
      </c>
      <c r="E229" s="31"/>
      <c r="F229" s="291"/>
      <c r="G229" s="291"/>
      <c r="H229" s="291"/>
      <c r="I229" s="291"/>
      <c r="J229" s="43" t="str">
        <f t="shared" si="12"/>
        <v/>
      </c>
      <c r="K229" s="35" t="str">
        <f t="shared" si="13"/>
        <v/>
      </c>
      <c r="L229" s="35" t="str">
        <f t="shared" si="14"/>
        <v/>
      </c>
      <c r="M229" s="35" t="str">
        <f t="shared" si="15"/>
        <v/>
      </c>
    </row>
    <row r="230" spans="1:13" ht="15" customHeight="1">
      <c r="A230" s="569"/>
      <c r="B230" s="574"/>
      <c r="C230" s="570" t="s">
        <v>6</v>
      </c>
      <c r="D230" s="44" t="s">
        <v>115</v>
      </c>
      <c r="E230" s="31"/>
      <c r="F230" s="291"/>
      <c r="G230" s="291"/>
      <c r="H230" s="291"/>
      <c r="I230" s="291"/>
      <c r="J230" s="43" t="str">
        <f t="shared" si="12"/>
        <v/>
      </c>
      <c r="K230" s="35" t="str">
        <f t="shared" si="13"/>
        <v/>
      </c>
      <c r="L230" s="35" t="str">
        <f t="shared" si="14"/>
        <v/>
      </c>
      <c r="M230" s="35" t="str">
        <f t="shared" si="15"/>
        <v/>
      </c>
    </row>
    <row r="231" spans="1:13" ht="15" customHeight="1">
      <c r="A231" s="569"/>
      <c r="B231" s="574"/>
      <c r="C231" s="570"/>
      <c r="D231" s="44" t="s">
        <v>491</v>
      </c>
      <c r="E231" s="31"/>
      <c r="F231" s="291"/>
      <c r="G231" s="291"/>
      <c r="H231" s="291"/>
      <c r="I231" s="291"/>
      <c r="J231" s="43" t="str">
        <f t="shared" si="12"/>
        <v/>
      </c>
      <c r="K231" s="35" t="str">
        <f t="shared" si="13"/>
        <v/>
      </c>
      <c r="L231" s="35" t="str">
        <f t="shared" si="14"/>
        <v/>
      </c>
      <c r="M231" s="35" t="str">
        <f t="shared" si="15"/>
        <v/>
      </c>
    </row>
    <row r="232" spans="1:13" ht="15" customHeight="1">
      <c r="A232" s="550">
        <v>28</v>
      </c>
      <c r="B232" s="551">
        <f>'1.Metas ATD H.'!B232:B239</f>
        <v>0</v>
      </c>
      <c r="C232" s="554" t="s">
        <v>3</v>
      </c>
      <c r="D232" s="37" t="s">
        <v>115</v>
      </c>
      <c r="E232" s="31"/>
      <c r="F232" s="291"/>
      <c r="G232" s="291"/>
      <c r="H232" s="291"/>
      <c r="I232" s="291"/>
      <c r="J232" s="40" t="str">
        <f t="shared" si="12"/>
        <v/>
      </c>
      <c r="K232" s="40" t="str">
        <f t="shared" si="13"/>
        <v/>
      </c>
      <c r="L232" s="40" t="str">
        <f t="shared" si="14"/>
        <v/>
      </c>
      <c r="M232" s="40" t="str">
        <f t="shared" si="15"/>
        <v/>
      </c>
    </row>
    <row r="233" spans="1:13" ht="15" customHeight="1">
      <c r="A233" s="550"/>
      <c r="B233" s="552"/>
      <c r="C233" s="554"/>
      <c r="D233" s="41" t="s">
        <v>490</v>
      </c>
      <c r="E233" s="31"/>
      <c r="F233" s="291"/>
      <c r="G233" s="291"/>
      <c r="H233" s="291"/>
      <c r="I233" s="291"/>
      <c r="J233" s="40" t="str">
        <f t="shared" si="12"/>
        <v/>
      </c>
      <c r="K233" s="40" t="str">
        <f t="shared" si="13"/>
        <v/>
      </c>
      <c r="L233" s="40" t="str">
        <f t="shared" si="14"/>
        <v/>
      </c>
      <c r="M233" s="40" t="str">
        <f t="shared" si="15"/>
        <v/>
      </c>
    </row>
    <row r="234" spans="1:13" ht="15" customHeight="1">
      <c r="A234" s="550"/>
      <c r="B234" s="552"/>
      <c r="C234" s="554" t="s">
        <v>4</v>
      </c>
      <c r="D234" s="37" t="s">
        <v>115</v>
      </c>
      <c r="E234" s="31"/>
      <c r="F234" s="291"/>
      <c r="G234" s="291"/>
      <c r="H234" s="291"/>
      <c r="I234" s="291"/>
      <c r="J234" s="40" t="str">
        <f t="shared" si="12"/>
        <v/>
      </c>
      <c r="K234" s="40" t="str">
        <f t="shared" si="13"/>
        <v/>
      </c>
      <c r="L234" s="40" t="str">
        <f t="shared" si="14"/>
        <v/>
      </c>
      <c r="M234" s="40" t="str">
        <f t="shared" si="15"/>
        <v/>
      </c>
    </row>
    <row r="235" spans="1:13" ht="15" customHeight="1">
      <c r="A235" s="550"/>
      <c r="B235" s="552"/>
      <c r="C235" s="554"/>
      <c r="D235" s="41" t="s">
        <v>490</v>
      </c>
      <c r="E235" s="31"/>
      <c r="F235" s="291"/>
      <c r="G235" s="291"/>
      <c r="H235" s="291"/>
      <c r="I235" s="291"/>
      <c r="J235" s="40" t="str">
        <f t="shared" si="12"/>
        <v/>
      </c>
      <c r="K235" s="40" t="str">
        <f t="shared" si="13"/>
        <v/>
      </c>
      <c r="L235" s="40" t="str">
        <f t="shared" si="14"/>
        <v/>
      </c>
      <c r="M235" s="40" t="str">
        <f t="shared" si="15"/>
        <v/>
      </c>
    </row>
    <row r="236" spans="1:13" ht="15" customHeight="1">
      <c r="A236" s="550"/>
      <c r="B236" s="552"/>
      <c r="C236" s="554" t="s">
        <v>5</v>
      </c>
      <c r="D236" s="41" t="s">
        <v>115</v>
      </c>
      <c r="E236" s="31"/>
      <c r="F236" s="291"/>
      <c r="G236" s="291"/>
      <c r="H236" s="291"/>
      <c r="I236" s="291"/>
      <c r="J236" s="40" t="str">
        <f t="shared" si="12"/>
        <v/>
      </c>
      <c r="K236" s="40" t="str">
        <f t="shared" si="13"/>
        <v/>
      </c>
      <c r="L236" s="40" t="str">
        <f t="shared" si="14"/>
        <v/>
      </c>
      <c r="M236" s="40" t="str">
        <f t="shared" si="15"/>
        <v/>
      </c>
    </row>
    <row r="237" spans="1:13" ht="15" customHeight="1">
      <c r="A237" s="550"/>
      <c r="B237" s="552"/>
      <c r="C237" s="554"/>
      <c r="D237" s="41" t="s">
        <v>491</v>
      </c>
      <c r="E237" s="31"/>
      <c r="F237" s="291"/>
      <c r="G237" s="291"/>
      <c r="H237" s="291"/>
      <c r="I237" s="291"/>
      <c r="J237" s="40" t="str">
        <f t="shared" si="12"/>
        <v/>
      </c>
      <c r="K237" s="40" t="str">
        <f t="shared" si="13"/>
        <v/>
      </c>
      <c r="L237" s="40" t="str">
        <f t="shared" si="14"/>
        <v/>
      </c>
      <c r="M237" s="40" t="str">
        <f t="shared" si="15"/>
        <v/>
      </c>
    </row>
    <row r="238" spans="1:13" ht="15" customHeight="1">
      <c r="A238" s="550"/>
      <c r="B238" s="552"/>
      <c r="C238" s="554" t="s">
        <v>6</v>
      </c>
      <c r="D238" s="41" t="s">
        <v>115</v>
      </c>
      <c r="E238" s="31"/>
      <c r="F238" s="291"/>
      <c r="G238" s="291"/>
      <c r="H238" s="291"/>
      <c r="I238" s="291"/>
      <c r="J238" s="40" t="str">
        <f t="shared" si="12"/>
        <v/>
      </c>
      <c r="K238" s="40" t="str">
        <f t="shared" si="13"/>
        <v/>
      </c>
      <c r="L238" s="40" t="str">
        <f t="shared" si="14"/>
        <v/>
      </c>
      <c r="M238" s="40" t="str">
        <f t="shared" si="15"/>
        <v/>
      </c>
    </row>
    <row r="239" spans="1:13" ht="15" customHeight="1">
      <c r="A239" s="550"/>
      <c r="B239" s="553"/>
      <c r="C239" s="554"/>
      <c r="D239" s="41" t="s">
        <v>491</v>
      </c>
      <c r="E239" s="31"/>
      <c r="F239" s="291"/>
      <c r="G239" s="291"/>
      <c r="H239" s="291"/>
      <c r="I239" s="291"/>
      <c r="J239" s="40" t="str">
        <f t="shared" si="12"/>
        <v/>
      </c>
      <c r="K239" s="40" t="str">
        <f t="shared" si="13"/>
        <v/>
      </c>
      <c r="L239" s="40" t="str">
        <f t="shared" si="14"/>
        <v/>
      </c>
      <c r="M239" s="40" t="str">
        <f t="shared" si="15"/>
        <v/>
      </c>
    </row>
    <row r="240" spans="1:13" ht="15" customHeight="1">
      <c r="A240" s="569">
        <v>29</v>
      </c>
      <c r="B240" s="574">
        <f>'1.Metas ATD H.'!B240:B247</f>
        <v>0</v>
      </c>
      <c r="C240" s="570" t="s">
        <v>3</v>
      </c>
      <c r="D240" s="42" t="s">
        <v>115</v>
      </c>
      <c r="E240" s="31"/>
      <c r="F240" s="291"/>
      <c r="G240" s="291"/>
      <c r="H240" s="291"/>
      <c r="I240" s="291"/>
      <c r="J240" s="43" t="str">
        <f t="shared" si="12"/>
        <v/>
      </c>
      <c r="K240" s="35" t="str">
        <f t="shared" si="13"/>
        <v/>
      </c>
      <c r="L240" s="35" t="str">
        <f t="shared" si="14"/>
        <v/>
      </c>
      <c r="M240" s="35" t="str">
        <f t="shared" si="15"/>
        <v/>
      </c>
    </row>
    <row r="241" spans="1:13" ht="15" customHeight="1">
      <c r="A241" s="569"/>
      <c r="B241" s="574"/>
      <c r="C241" s="570"/>
      <c r="D241" s="44" t="s">
        <v>490</v>
      </c>
      <c r="E241" s="31"/>
      <c r="F241" s="291"/>
      <c r="G241" s="291"/>
      <c r="H241" s="291"/>
      <c r="I241" s="291"/>
      <c r="J241" s="43" t="str">
        <f t="shared" si="12"/>
        <v/>
      </c>
      <c r="K241" s="35" t="str">
        <f t="shared" si="13"/>
        <v/>
      </c>
      <c r="L241" s="35" t="str">
        <f t="shared" si="14"/>
        <v/>
      </c>
      <c r="M241" s="35" t="str">
        <f t="shared" si="15"/>
        <v/>
      </c>
    </row>
    <row r="242" spans="1:13" ht="15" customHeight="1">
      <c r="A242" s="569"/>
      <c r="B242" s="574"/>
      <c r="C242" s="570" t="s">
        <v>4</v>
      </c>
      <c r="D242" s="42" t="s">
        <v>115</v>
      </c>
      <c r="E242" s="31"/>
      <c r="F242" s="291"/>
      <c r="G242" s="291"/>
      <c r="H242" s="291"/>
      <c r="I242" s="291"/>
      <c r="J242" s="43" t="str">
        <f t="shared" si="12"/>
        <v/>
      </c>
      <c r="K242" s="35" t="str">
        <f t="shared" si="13"/>
        <v/>
      </c>
      <c r="L242" s="35" t="str">
        <f t="shared" si="14"/>
        <v/>
      </c>
      <c r="M242" s="35" t="str">
        <f t="shared" si="15"/>
        <v/>
      </c>
    </row>
    <row r="243" spans="1:13" ht="15" customHeight="1">
      <c r="A243" s="569"/>
      <c r="B243" s="574"/>
      <c r="C243" s="570"/>
      <c r="D243" s="44" t="s">
        <v>490</v>
      </c>
      <c r="E243" s="31"/>
      <c r="F243" s="291"/>
      <c r="G243" s="291"/>
      <c r="H243" s="291"/>
      <c r="I243" s="291"/>
      <c r="J243" s="43" t="str">
        <f t="shared" si="12"/>
        <v/>
      </c>
      <c r="K243" s="35" t="str">
        <f t="shared" si="13"/>
        <v/>
      </c>
      <c r="L243" s="35" t="str">
        <f t="shared" si="14"/>
        <v/>
      </c>
      <c r="M243" s="35" t="str">
        <f t="shared" si="15"/>
        <v/>
      </c>
    </row>
    <row r="244" spans="1:13" ht="15" customHeight="1">
      <c r="A244" s="569"/>
      <c r="B244" s="574"/>
      <c r="C244" s="570" t="s">
        <v>5</v>
      </c>
      <c r="D244" s="44" t="s">
        <v>115</v>
      </c>
      <c r="E244" s="31"/>
      <c r="F244" s="291"/>
      <c r="G244" s="291"/>
      <c r="H244" s="291"/>
      <c r="I244" s="291"/>
      <c r="J244" s="43" t="str">
        <f t="shared" si="12"/>
        <v/>
      </c>
      <c r="K244" s="35" t="str">
        <f t="shared" si="13"/>
        <v/>
      </c>
      <c r="L244" s="35" t="str">
        <f t="shared" si="14"/>
        <v/>
      </c>
      <c r="M244" s="35" t="str">
        <f t="shared" si="15"/>
        <v/>
      </c>
    </row>
    <row r="245" spans="1:13" ht="15" customHeight="1">
      <c r="A245" s="569"/>
      <c r="B245" s="574"/>
      <c r="C245" s="570"/>
      <c r="D245" s="44" t="s">
        <v>491</v>
      </c>
      <c r="E245" s="31"/>
      <c r="F245" s="291"/>
      <c r="G245" s="291"/>
      <c r="H245" s="291"/>
      <c r="I245" s="291"/>
      <c r="J245" s="43" t="str">
        <f t="shared" si="12"/>
        <v/>
      </c>
      <c r="K245" s="35" t="str">
        <f t="shared" si="13"/>
        <v/>
      </c>
      <c r="L245" s="35" t="str">
        <f t="shared" si="14"/>
        <v/>
      </c>
      <c r="M245" s="35" t="str">
        <f t="shared" si="15"/>
        <v/>
      </c>
    </row>
    <row r="246" spans="1:13" ht="15" customHeight="1">
      <c r="A246" s="569"/>
      <c r="B246" s="574"/>
      <c r="C246" s="570" t="s">
        <v>6</v>
      </c>
      <c r="D246" s="44" t="s">
        <v>115</v>
      </c>
      <c r="E246" s="31"/>
      <c r="F246" s="291"/>
      <c r="G246" s="291"/>
      <c r="H246" s="291"/>
      <c r="I246" s="291"/>
      <c r="J246" s="43" t="str">
        <f t="shared" si="12"/>
        <v/>
      </c>
      <c r="K246" s="35" t="str">
        <f t="shared" si="13"/>
        <v/>
      </c>
      <c r="L246" s="35" t="str">
        <f t="shared" si="14"/>
        <v/>
      </c>
      <c r="M246" s="35" t="str">
        <f t="shared" si="15"/>
        <v/>
      </c>
    </row>
    <row r="247" spans="1:13" ht="15" customHeight="1">
      <c r="A247" s="569"/>
      <c r="B247" s="574"/>
      <c r="C247" s="570"/>
      <c r="D247" s="44" t="s">
        <v>491</v>
      </c>
      <c r="E247" s="31"/>
      <c r="F247" s="291"/>
      <c r="G247" s="291"/>
      <c r="H247" s="291"/>
      <c r="I247" s="291"/>
      <c r="J247" s="43" t="str">
        <f t="shared" si="12"/>
        <v/>
      </c>
      <c r="K247" s="35" t="str">
        <f t="shared" si="13"/>
        <v/>
      </c>
      <c r="L247" s="35" t="str">
        <f t="shared" si="14"/>
        <v/>
      </c>
      <c r="M247" s="35" t="str">
        <f t="shared" si="15"/>
        <v/>
      </c>
    </row>
    <row r="248" spans="1:13" ht="15" customHeight="1">
      <c r="A248" s="550">
        <v>30</v>
      </c>
      <c r="B248" s="551">
        <f>'1.Metas ATD H.'!B248:B255</f>
        <v>0</v>
      </c>
      <c r="C248" s="554" t="s">
        <v>3</v>
      </c>
      <c r="D248" s="37" t="s">
        <v>115</v>
      </c>
      <c r="E248" s="31"/>
      <c r="F248" s="291"/>
      <c r="G248" s="291"/>
      <c r="H248" s="291"/>
      <c r="I248" s="291"/>
      <c r="J248" s="40" t="str">
        <f t="shared" si="12"/>
        <v/>
      </c>
      <c r="K248" s="40" t="str">
        <f t="shared" si="13"/>
        <v/>
      </c>
      <c r="L248" s="40" t="str">
        <f t="shared" si="14"/>
        <v/>
      </c>
      <c r="M248" s="40" t="str">
        <f t="shared" si="15"/>
        <v/>
      </c>
    </row>
    <row r="249" spans="1:13" ht="15" customHeight="1">
      <c r="A249" s="550"/>
      <c r="B249" s="552"/>
      <c r="C249" s="554"/>
      <c r="D249" s="41" t="s">
        <v>490</v>
      </c>
      <c r="E249" s="31"/>
      <c r="F249" s="291"/>
      <c r="G249" s="291"/>
      <c r="H249" s="291"/>
      <c r="I249" s="291"/>
      <c r="J249" s="40" t="str">
        <f t="shared" si="12"/>
        <v/>
      </c>
      <c r="K249" s="40" t="str">
        <f t="shared" si="13"/>
        <v/>
      </c>
      <c r="L249" s="40" t="str">
        <f t="shared" si="14"/>
        <v/>
      </c>
      <c r="M249" s="40" t="str">
        <f t="shared" si="15"/>
        <v/>
      </c>
    </row>
    <row r="250" spans="1:13" ht="15" customHeight="1">
      <c r="A250" s="550"/>
      <c r="B250" s="552"/>
      <c r="C250" s="554" t="s">
        <v>4</v>
      </c>
      <c r="D250" s="37" t="s">
        <v>115</v>
      </c>
      <c r="E250" s="31"/>
      <c r="F250" s="291"/>
      <c r="G250" s="291"/>
      <c r="H250" s="291"/>
      <c r="I250" s="291"/>
      <c r="J250" s="40" t="str">
        <f t="shared" si="12"/>
        <v/>
      </c>
      <c r="K250" s="40" t="str">
        <f t="shared" si="13"/>
        <v/>
      </c>
      <c r="L250" s="40" t="str">
        <f t="shared" si="14"/>
        <v/>
      </c>
      <c r="M250" s="40" t="str">
        <f t="shared" si="15"/>
        <v/>
      </c>
    </row>
    <row r="251" spans="1:13" ht="15" customHeight="1">
      <c r="A251" s="550"/>
      <c r="B251" s="552"/>
      <c r="C251" s="554"/>
      <c r="D251" s="41" t="s">
        <v>490</v>
      </c>
      <c r="E251" s="31"/>
      <c r="F251" s="291"/>
      <c r="G251" s="291"/>
      <c r="H251" s="291"/>
      <c r="I251" s="291"/>
      <c r="J251" s="40" t="str">
        <f t="shared" si="12"/>
        <v/>
      </c>
      <c r="K251" s="40" t="str">
        <f t="shared" si="13"/>
        <v/>
      </c>
      <c r="L251" s="40" t="str">
        <f t="shared" si="14"/>
        <v/>
      </c>
      <c r="M251" s="40" t="str">
        <f t="shared" si="15"/>
        <v/>
      </c>
    </row>
    <row r="252" spans="1:13" ht="15" customHeight="1">
      <c r="A252" s="550"/>
      <c r="B252" s="552"/>
      <c r="C252" s="554" t="s">
        <v>5</v>
      </c>
      <c r="D252" s="41" t="s">
        <v>115</v>
      </c>
      <c r="E252" s="31"/>
      <c r="F252" s="291"/>
      <c r="G252" s="291"/>
      <c r="H252" s="291"/>
      <c r="I252" s="291"/>
      <c r="J252" s="40" t="str">
        <f t="shared" si="12"/>
        <v/>
      </c>
      <c r="K252" s="40" t="str">
        <f t="shared" si="13"/>
        <v/>
      </c>
      <c r="L252" s="40" t="str">
        <f t="shared" si="14"/>
        <v/>
      </c>
      <c r="M252" s="40" t="str">
        <f t="shared" si="15"/>
        <v/>
      </c>
    </row>
    <row r="253" spans="1:13" ht="15" customHeight="1">
      <c r="A253" s="550"/>
      <c r="B253" s="552"/>
      <c r="C253" s="554"/>
      <c r="D253" s="41" t="s">
        <v>491</v>
      </c>
      <c r="E253" s="31"/>
      <c r="F253" s="291"/>
      <c r="G253" s="291"/>
      <c r="H253" s="291"/>
      <c r="I253" s="291"/>
      <c r="J253" s="40" t="str">
        <f t="shared" si="12"/>
        <v/>
      </c>
      <c r="K253" s="40" t="str">
        <f t="shared" si="13"/>
        <v/>
      </c>
      <c r="L253" s="40" t="str">
        <f t="shared" si="14"/>
        <v/>
      </c>
      <c r="M253" s="40" t="str">
        <f t="shared" si="15"/>
        <v/>
      </c>
    </row>
    <row r="254" spans="1:13" ht="15" customHeight="1">
      <c r="A254" s="550"/>
      <c r="B254" s="552"/>
      <c r="C254" s="554" t="s">
        <v>6</v>
      </c>
      <c r="D254" s="41" t="s">
        <v>115</v>
      </c>
      <c r="E254" s="31"/>
      <c r="F254" s="291"/>
      <c r="G254" s="291"/>
      <c r="H254" s="291"/>
      <c r="I254" s="291"/>
      <c r="J254" s="40" t="str">
        <f t="shared" si="12"/>
        <v/>
      </c>
      <c r="K254" s="40" t="str">
        <f t="shared" si="13"/>
        <v/>
      </c>
      <c r="L254" s="40" t="str">
        <f t="shared" si="14"/>
        <v/>
      </c>
      <c r="M254" s="40" t="str">
        <f t="shared" si="15"/>
        <v/>
      </c>
    </row>
    <row r="255" spans="1:13" ht="15" customHeight="1">
      <c r="A255" s="550"/>
      <c r="B255" s="553"/>
      <c r="C255" s="554"/>
      <c r="D255" s="41" t="s">
        <v>491</v>
      </c>
      <c r="E255" s="31"/>
      <c r="F255" s="291"/>
      <c r="G255" s="291"/>
      <c r="H255" s="291"/>
      <c r="I255" s="291"/>
      <c r="J255" s="40" t="str">
        <f t="shared" si="12"/>
        <v/>
      </c>
      <c r="K255" s="40" t="str">
        <f t="shared" si="13"/>
        <v/>
      </c>
      <c r="L255" s="40" t="str">
        <f t="shared" si="14"/>
        <v/>
      </c>
      <c r="M255" s="40" t="str">
        <f t="shared" si="15"/>
        <v/>
      </c>
    </row>
    <row r="256" spans="1:13" ht="15" customHeight="1">
      <c r="A256" s="569">
        <v>31</v>
      </c>
      <c r="B256" s="574">
        <f>'1.Metas ATD H.'!B256:B263</f>
        <v>0</v>
      </c>
      <c r="C256" s="570" t="s">
        <v>3</v>
      </c>
      <c r="D256" s="42" t="s">
        <v>115</v>
      </c>
      <c r="E256" s="31"/>
      <c r="F256" s="291"/>
      <c r="G256" s="291"/>
      <c r="H256" s="291"/>
      <c r="I256" s="291"/>
      <c r="J256" s="43" t="str">
        <f t="shared" si="12"/>
        <v/>
      </c>
      <c r="K256" s="35" t="str">
        <f t="shared" si="13"/>
        <v/>
      </c>
      <c r="L256" s="35" t="str">
        <f t="shared" si="14"/>
        <v/>
      </c>
      <c r="M256" s="35" t="str">
        <f t="shared" si="15"/>
        <v/>
      </c>
    </row>
    <row r="257" spans="1:13" ht="15" customHeight="1">
      <c r="A257" s="569"/>
      <c r="B257" s="574"/>
      <c r="C257" s="570"/>
      <c r="D257" s="44" t="s">
        <v>490</v>
      </c>
      <c r="E257" s="31"/>
      <c r="F257" s="291"/>
      <c r="G257" s="291"/>
      <c r="H257" s="291"/>
      <c r="I257" s="291"/>
      <c r="J257" s="43" t="str">
        <f t="shared" si="12"/>
        <v/>
      </c>
      <c r="K257" s="35" t="str">
        <f t="shared" si="13"/>
        <v/>
      </c>
      <c r="L257" s="35" t="str">
        <f t="shared" si="14"/>
        <v/>
      </c>
      <c r="M257" s="35" t="str">
        <f t="shared" si="15"/>
        <v/>
      </c>
    </row>
    <row r="258" spans="1:13" ht="15" customHeight="1">
      <c r="A258" s="569"/>
      <c r="B258" s="574"/>
      <c r="C258" s="570" t="s">
        <v>4</v>
      </c>
      <c r="D258" s="42" t="s">
        <v>115</v>
      </c>
      <c r="E258" s="31"/>
      <c r="F258" s="291"/>
      <c r="G258" s="291"/>
      <c r="H258" s="291"/>
      <c r="I258" s="291"/>
      <c r="J258" s="43" t="str">
        <f t="shared" si="12"/>
        <v/>
      </c>
      <c r="K258" s="35" t="str">
        <f t="shared" si="13"/>
        <v/>
      </c>
      <c r="L258" s="35" t="str">
        <f t="shared" si="14"/>
        <v/>
      </c>
      <c r="M258" s="35" t="str">
        <f t="shared" si="15"/>
        <v/>
      </c>
    </row>
    <row r="259" spans="1:13" ht="15" customHeight="1">
      <c r="A259" s="569"/>
      <c r="B259" s="574"/>
      <c r="C259" s="570"/>
      <c r="D259" s="44" t="s">
        <v>490</v>
      </c>
      <c r="E259" s="31"/>
      <c r="F259" s="291"/>
      <c r="G259" s="291"/>
      <c r="H259" s="291"/>
      <c r="I259" s="291"/>
      <c r="J259" s="43" t="str">
        <f t="shared" si="12"/>
        <v/>
      </c>
      <c r="K259" s="35" t="str">
        <f t="shared" si="13"/>
        <v/>
      </c>
      <c r="L259" s="35" t="str">
        <f t="shared" si="14"/>
        <v/>
      </c>
      <c r="M259" s="35" t="str">
        <f t="shared" si="15"/>
        <v/>
      </c>
    </row>
    <row r="260" spans="1:13" ht="15" customHeight="1">
      <c r="A260" s="569"/>
      <c r="B260" s="574"/>
      <c r="C260" s="570" t="s">
        <v>5</v>
      </c>
      <c r="D260" s="44" t="s">
        <v>115</v>
      </c>
      <c r="E260" s="31"/>
      <c r="F260" s="291"/>
      <c r="G260" s="291"/>
      <c r="H260" s="291"/>
      <c r="I260" s="291"/>
      <c r="J260" s="43" t="str">
        <f t="shared" si="12"/>
        <v/>
      </c>
      <c r="K260" s="35" t="str">
        <f t="shared" si="13"/>
        <v/>
      </c>
      <c r="L260" s="35" t="str">
        <f t="shared" si="14"/>
        <v/>
      </c>
      <c r="M260" s="35" t="str">
        <f t="shared" si="15"/>
        <v/>
      </c>
    </row>
    <row r="261" spans="1:13" ht="15" customHeight="1">
      <c r="A261" s="569"/>
      <c r="B261" s="574"/>
      <c r="C261" s="570"/>
      <c r="D261" s="44" t="s">
        <v>491</v>
      </c>
      <c r="E261" s="31"/>
      <c r="F261" s="291"/>
      <c r="G261" s="291"/>
      <c r="H261" s="291"/>
      <c r="I261" s="291"/>
      <c r="J261" s="43" t="str">
        <f t="shared" si="12"/>
        <v/>
      </c>
      <c r="K261" s="35" t="str">
        <f t="shared" si="13"/>
        <v/>
      </c>
      <c r="L261" s="35" t="str">
        <f t="shared" si="14"/>
        <v/>
      </c>
      <c r="M261" s="35" t="str">
        <f t="shared" si="15"/>
        <v/>
      </c>
    </row>
    <row r="262" spans="1:13" ht="15" customHeight="1">
      <c r="A262" s="569"/>
      <c r="B262" s="574"/>
      <c r="C262" s="570" t="s">
        <v>6</v>
      </c>
      <c r="D262" s="44" t="s">
        <v>115</v>
      </c>
      <c r="E262" s="31"/>
      <c r="F262" s="291"/>
      <c r="G262" s="291"/>
      <c r="H262" s="291"/>
      <c r="I262" s="291"/>
      <c r="J262" s="43" t="str">
        <f t="shared" si="12"/>
        <v/>
      </c>
      <c r="K262" s="35" t="str">
        <f t="shared" si="13"/>
        <v/>
      </c>
      <c r="L262" s="35" t="str">
        <f t="shared" si="14"/>
        <v/>
      </c>
      <c r="M262" s="35" t="str">
        <f t="shared" si="15"/>
        <v/>
      </c>
    </row>
    <row r="263" spans="1:13" ht="15" customHeight="1">
      <c r="A263" s="569"/>
      <c r="B263" s="574"/>
      <c r="C263" s="570"/>
      <c r="D263" s="44" t="s">
        <v>491</v>
      </c>
      <c r="E263" s="31"/>
      <c r="F263" s="291"/>
      <c r="G263" s="291"/>
      <c r="H263" s="291"/>
      <c r="I263" s="291"/>
      <c r="J263" s="43" t="str">
        <f t="shared" si="12"/>
        <v/>
      </c>
      <c r="K263" s="35" t="str">
        <f t="shared" si="13"/>
        <v/>
      </c>
      <c r="L263" s="35" t="str">
        <f t="shared" si="14"/>
        <v/>
      </c>
      <c r="M263" s="35" t="str">
        <f t="shared" si="15"/>
        <v/>
      </c>
    </row>
    <row r="264" spans="1:13" ht="15" customHeight="1">
      <c r="A264" s="550">
        <v>32</v>
      </c>
      <c r="B264" s="551">
        <f>'1.Metas ATD H.'!B264:B271</f>
        <v>0</v>
      </c>
      <c r="C264" s="554" t="s">
        <v>3</v>
      </c>
      <c r="D264" s="37" t="s">
        <v>115</v>
      </c>
      <c r="E264" s="31"/>
      <c r="F264" s="291"/>
      <c r="G264" s="291"/>
      <c r="H264" s="291"/>
      <c r="I264" s="291"/>
      <c r="J264" s="40" t="str">
        <f t="shared" si="12"/>
        <v/>
      </c>
      <c r="K264" s="40" t="str">
        <f t="shared" si="13"/>
        <v/>
      </c>
      <c r="L264" s="40" t="str">
        <f t="shared" si="14"/>
        <v/>
      </c>
      <c r="M264" s="40" t="str">
        <f t="shared" si="15"/>
        <v/>
      </c>
    </row>
    <row r="265" spans="1:13" ht="15" customHeight="1">
      <c r="A265" s="550"/>
      <c r="B265" s="552"/>
      <c r="C265" s="554"/>
      <c r="D265" s="41" t="s">
        <v>490</v>
      </c>
      <c r="E265" s="31"/>
      <c r="F265" s="291"/>
      <c r="G265" s="291"/>
      <c r="H265" s="291"/>
      <c r="I265" s="291"/>
      <c r="J265" s="40" t="str">
        <f t="shared" si="12"/>
        <v/>
      </c>
      <c r="K265" s="40" t="str">
        <f t="shared" si="13"/>
        <v/>
      </c>
      <c r="L265" s="40" t="str">
        <f t="shared" si="14"/>
        <v/>
      </c>
      <c r="M265" s="40" t="str">
        <f t="shared" si="15"/>
        <v/>
      </c>
    </row>
    <row r="266" spans="1:13" ht="15" customHeight="1">
      <c r="A266" s="550"/>
      <c r="B266" s="552"/>
      <c r="C266" s="554" t="s">
        <v>4</v>
      </c>
      <c r="D266" s="37" t="s">
        <v>115</v>
      </c>
      <c r="E266" s="31"/>
      <c r="F266" s="291"/>
      <c r="G266" s="291"/>
      <c r="H266" s="291"/>
      <c r="I266" s="291"/>
      <c r="J266" s="40" t="str">
        <f t="shared" si="12"/>
        <v/>
      </c>
      <c r="K266" s="40" t="str">
        <f t="shared" si="13"/>
        <v/>
      </c>
      <c r="L266" s="40" t="str">
        <f t="shared" si="14"/>
        <v/>
      </c>
      <c r="M266" s="40" t="str">
        <f t="shared" si="15"/>
        <v/>
      </c>
    </row>
    <row r="267" spans="1:13" ht="15" customHeight="1">
      <c r="A267" s="550"/>
      <c r="B267" s="552"/>
      <c r="C267" s="554"/>
      <c r="D267" s="41" t="s">
        <v>490</v>
      </c>
      <c r="E267" s="31"/>
      <c r="F267" s="291"/>
      <c r="G267" s="291"/>
      <c r="H267" s="291"/>
      <c r="I267" s="291"/>
      <c r="J267" s="40" t="str">
        <f t="shared" si="12"/>
        <v/>
      </c>
      <c r="K267" s="40" t="str">
        <f t="shared" si="13"/>
        <v/>
      </c>
      <c r="L267" s="40" t="str">
        <f t="shared" si="14"/>
        <v/>
      </c>
      <c r="M267" s="40" t="str">
        <f t="shared" si="15"/>
        <v/>
      </c>
    </row>
    <row r="268" spans="1:13" ht="15" customHeight="1">
      <c r="A268" s="550"/>
      <c r="B268" s="552"/>
      <c r="C268" s="554" t="s">
        <v>5</v>
      </c>
      <c r="D268" s="41" t="s">
        <v>115</v>
      </c>
      <c r="E268" s="31"/>
      <c r="F268" s="291"/>
      <c r="G268" s="291"/>
      <c r="H268" s="291"/>
      <c r="I268" s="291"/>
      <c r="J268" s="40" t="str">
        <f t="shared" si="12"/>
        <v/>
      </c>
      <c r="K268" s="40" t="str">
        <f t="shared" si="13"/>
        <v/>
      </c>
      <c r="L268" s="40" t="str">
        <f t="shared" si="14"/>
        <v/>
      </c>
      <c r="M268" s="40" t="str">
        <f t="shared" si="15"/>
        <v/>
      </c>
    </row>
    <row r="269" spans="1:13" ht="15" customHeight="1">
      <c r="A269" s="550"/>
      <c r="B269" s="552"/>
      <c r="C269" s="554"/>
      <c r="D269" s="41" t="s">
        <v>491</v>
      </c>
      <c r="E269" s="31"/>
      <c r="F269" s="291"/>
      <c r="G269" s="291"/>
      <c r="H269" s="291"/>
      <c r="I269" s="291"/>
      <c r="J269" s="40" t="str">
        <f t="shared" si="12"/>
        <v/>
      </c>
      <c r="K269" s="40" t="str">
        <f t="shared" si="13"/>
        <v/>
      </c>
      <c r="L269" s="40" t="str">
        <f t="shared" si="14"/>
        <v/>
      </c>
      <c r="M269" s="40" t="str">
        <f t="shared" si="15"/>
        <v/>
      </c>
    </row>
    <row r="270" spans="1:13" ht="15" customHeight="1">
      <c r="A270" s="550"/>
      <c r="B270" s="552"/>
      <c r="C270" s="554" t="s">
        <v>6</v>
      </c>
      <c r="D270" s="41" t="s">
        <v>115</v>
      </c>
      <c r="E270" s="31"/>
      <c r="F270" s="291"/>
      <c r="G270" s="291"/>
      <c r="H270" s="291"/>
      <c r="I270" s="291"/>
      <c r="J270" s="40" t="str">
        <f t="shared" si="12"/>
        <v/>
      </c>
      <c r="K270" s="40" t="str">
        <f t="shared" si="13"/>
        <v/>
      </c>
      <c r="L270" s="40" t="str">
        <f t="shared" si="14"/>
        <v/>
      </c>
      <c r="M270" s="40" t="str">
        <f t="shared" si="15"/>
        <v/>
      </c>
    </row>
    <row r="271" spans="1:13" ht="15" customHeight="1">
      <c r="A271" s="550"/>
      <c r="B271" s="553"/>
      <c r="C271" s="554"/>
      <c r="D271" s="41" t="s">
        <v>491</v>
      </c>
      <c r="E271" s="31"/>
      <c r="F271" s="291"/>
      <c r="G271" s="291"/>
      <c r="H271" s="291"/>
      <c r="I271" s="291"/>
      <c r="J271" s="40" t="str">
        <f t="shared" si="12"/>
        <v/>
      </c>
      <c r="K271" s="40" t="str">
        <f t="shared" si="13"/>
        <v/>
      </c>
      <c r="L271" s="40" t="str">
        <f t="shared" si="14"/>
        <v/>
      </c>
      <c r="M271" s="40" t="str">
        <f t="shared" si="15"/>
        <v/>
      </c>
    </row>
    <row r="272" spans="1:13" ht="15" customHeight="1">
      <c r="A272" s="555">
        <v>33</v>
      </c>
      <c r="B272" s="571">
        <f>'1.Metas ATD H.'!B272:B279</f>
        <v>0</v>
      </c>
      <c r="C272" s="570" t="s">
        <v>3</v>
      </c>
      <c r="D272" s="42" t="s">
        <v>115</v>
      </c>
      <c r="E272" s="31"/>
      <c r="F272" s="291"/>
      <c r="G272" s="291"/>
      <c r="H272" s="291"/>
      <c r="I272" s="291"/>
      <c r="J272" s="43" t="str">
        <f t="shared" si="12"/>
        <v/>
      </c>
      <c r="K272" s="35" t="str">
        <f t="shared" si="13"/>
        <v/>
      </c>
      <c r="L272" s="35" t="str">
        <f t="shared" si="14"/>
        <v/>
      </c>
      <c r="M272" s="35" t="str">
        <f t="shared" si="15"/>
        <v/>
      </c>
    </row>
    <row r="273" spans="1:16" ht="15" customHeight="1">
      <c r="A273" s="555"/>
      <c r="B273" s="572"/>
      <c r="C273" s="570"/>
      <c r="D273" s="44" t="s">
        <v>490</v>
      </c>
      <c r="E273" s="31"/>
      <c r="F273" s="291"/>
      <c r="G273" s="291"/>
      <c r="H273" s="291"/>
      <c r="I273" s="291"/>
      <c r="J273" s="43" t="str">
        <f t="shared" ref="J273:J279" si="16">IFERROR((F273/E273),"")</f>
        <v/>
      </c>
      <c r="K273" s="35" t="str">
        <f t="shared" ref="K273:K279" si="17">IFERROR(((F273+G273)/E273),"")</f>
        <v/>
      </c>
      <c r="L273" s="35" t="str">
        <f t="shared" ref="L273:L279" si="18">IFERROR(((F273+G273+H273)/E273),"")</f>
        <v/>
      </c>
      <c r="M273" s="35" t="str">
        <f t="shared" ref="M273:M279" si="19">IFERROR(((F273+G273+H273+I273)/E273),"")</f>
        <v/>
      </c>
    </row>
    <row r="274" spans="1:16" ht="15" customHeight="1">
      <c r="A274" s="555"/>
      <c r="B274" s="572"/>
      <c r="C274" s="570" t="s">
        <v>4</v>
      </c>
      <c r="D274" s="42" t="s">
        <v>115</v>
      </c>
      <c r="E274" s="31"/>
      <c r="F274" s="291"/>
      <c r="G274" s="291"/>
      <c r="H274" s="291"/>
      <c r="I274" s="291"/>
      <c r="J274" s="43" t="str">
        <f t="shared" si="16"/>
        <v/>
      </c>
      <c r="K274" s="35" t="str">
        <f t="shared" si="17"/>
        <v/>
      </c>
      <c r="L274" s="35" t="str">
        <f t="shared" si="18"/>
        <v/>
      </c>
      <c r="M274" s="35" t="str">
        <f t="shared" si="19"/>
        <v/>
      </c>
    </row>
    <row r="275" spans="1:16" ht="15" customHeight="1">
      <c r="A275" s="555"/>
      <c r="B275" s="572"/>
      <c r="C275" s="570"/>
      <c r="D275" s="44" t="s">
        <v>490</v>
      </c>
      <c r="E275" s="31"/>
      <c r="F275" s="291"/>
      <c r="G275" s="291"/>
      <c r="H275" s="291"/>
      <c r="I275" s="291"/>
      <c r="J275" s="43" t="str">
        <f t="shared" si="16"/>
        <v/>
      </c>
      <c r="K275" s="35" t="str">
        <f t="shared" si="17"/>
        <v/>
      </c>
      <c r="L275" s="35" t="str">
        <f t="shared" si="18"/>
        <v/>
      </c>
      <c r="M275" s="35" t="str">
        <f t="shared" si="19"/>
        <v/>
      </c>
    </row>
    <row r="276" spans="1:16" ht="15" customHeight="1">
      <c r="A276" s="555"/>
      <c r="B276" s="572"/>
      <c r="C276" s="570" t="s">
        <v>5</v>
      </c>
      <c r="D276" s="44" t="s">
        <v>115</v>
      </c>
      <c r="E276" s="31"/>
      <c r="F276" s="291"/>
      <c r="G276" s="291"/>
      <c r="H276" s="291"/>
      <c r="I276" s="291"/>
      <c r="J276" s="43" t="str">
        <f t="shared" si="16"/>
        <v/>
      </c>
      <c r="K276" s="35" t="str">
        <f t="shared" si="17"/>
        <v/>
      </c>
      <c r="L276" s="35" t="str">
        <f t="shared" si="18"/>
        <v/>
      </c>
      <c r="M276" s="35" t="str">
        <f t="shared" si="19"/>
        <v/>
      </c>
    </row>
    <row r="277" spans="1:16" ht="15" customHeight="1">
      <c r="A277" s="555"/>
      <c r="B277" s="572"/>
      <c r="C277" s="570"/>
      <c r="D277" s="44" t="s">
        <v>491</v>
      </c>
      <c r="E277" s="31"/>
      <c r="F277" s="291"/>
      <c r="G277" s="291"/>
      <c r="H277" s="291"/>
      <c r="I277" s="291"/>
      <c r="J277" s="43" t="str">
        <f t="shared" si="16"/>
        <v/>
      </c>
      <c r="K277" s="35" t="str">
        <f t="shared" si="17"/>
        <v/>
      </c>
      <c r="L277" s="35" t="str">
        <f t="shared" si="18"/>
        <v/>
      </c>
      <c r="M277" s="35" t="str">
        <f t="shared" si="19"/>
        <v/>
      </c>
    </row>
    <row r="278" spans="1:16" ht="15" customHeight="1">
      <c r="A278" s="555"/>
      <c r="B278" s="572"/>
      <c r="C278" s="570" t="s">
        <v>6</v>
      </c>
      <c r="D278" s="44" t="s">
        <v>115</v>
      </c>
      <c r="E278" s="31"/>
      <c r="F278" s="291"/>
      <c r="G278" s="291"/>
      <c r="H278" s="291"/>
      <c r="I278" s="291"/>
      <c r="J278" s="43" t="str">
        <f t="shared" si="16"/>
        <v/>
      </c>
      <c r="K278" s="35" t="str">
        <f t="shared" si="17"/>
        <v/>
      </c>
      <c r="L278" s="35" t="str">
        <f t="shared" si="18"/>
        <v/>
      </c>
      <c r="M278" s="35" t="str">
        <f t="shared" si="19"/>
        <v/>
      </c>
    </row>
    <row r="279" spans="1:16" ht="15" customHeight="1">
      <c r="A279" s="555"/>
      <c r="B279" s="573"/>
      <c r="C279" s="570"/>
      <c r="D279" s="44" t="s">
        <v>491</v>
      </c>
      <c r="E279" s="31"/>
      <c r="F279" s="291"/>
      <c r="G279" s="291"/>
      <c r="H279" s="291"/>
      <c r="I279" s="291"/>
      <c r="J279" s="43" t="str">
        <f t="shared" si="16"/>
        <v/>
      </c>
      <c r="K279" s="35" t="str">
        <f t="shared" si="17"/>
        <v/>
      </c>
      <c r="L279" s="35" t="str">
        <f t="shared" si="18"/>
        <v/>
      </c>
      <c r="M279" s="35" t="str">
        <f t="shared" si="19"/>
        <v/>
      </c>
    </row>
    <row r="280" spans="1:16" ht="15" customHeight="1">
      <c r="A280" s="45"/>
      <c r="B280" s="45"/>
      <c r="C280" s="157"/>
      <c r="D280" s="46"/>
      <c r="J280" s="55"/>
      <c r="K280" s="55"/>
      <c r="L280" s="55"/>
      <c r="M280" s="55"/>
    </row>
    <row r="281" spans="1:16" ht="15.75" customHeight="1">
      <c r="A281" s="575" t="s">
        <v>492</v>
      </c>
      <c r="B281" s="575"/>
      <c r="C281" s="576" t="s">
        <v>3</v>
      </c>
      <c r="D281" s="47" t="s">
        <v>115</v>
      </c>
      <c r="E281" s="48" t="str">
        <f>IF(E16+E24+E32+E40+E48+E56+E64+E72+E80+E88+E96+E104+E112+E120+E128+E136+E144+E152+E160+E168+E176+E184+E192+E200+E208+E216+E224+E232+E240+E248+E256+E264+E272=0,"",E16+E24+E32+E40+E48+E56+E64+E72+E80+E88+E96+E104+E112+E120+E128+E136+E144+E152+E160+E168+E176+E184+E192+E200+E208+E216+E224+E232+E240+E248+E256+E264+E272)</f>
        <v/>
      </c>
      <c r="F281" s="48" t="str">
        <f t="shared" ref="F281:I281" si="20">IF(F16+F24+F32+F40+F48+F56+F64+F72+F80+F88+F96+F104+F112+F120+F128+F136+F144+F152+F160+F168+F176+F184+F192+F200+F208+F216+F224+F232+F240+F248+F256+F264+F272=0,"",F16+F24+F32+F40+F48+F56+F64+F72+F80+F88+F96+F104+F112+F120+F128+F136+F144+F152+F160+F168+F176+F184+F192+F200+F208+F216+F224+F232+F240+F248+F256+F264+F272)</f>
        <v/>
      </c>
      <c r="G281" s="48" t="str">
        <f t="shared" si="20"/>
        <v/>
      </c>
      <c r="H281" s="48" t="str">
        <f t="shared" si="20"/>
        <v/>
      </c>
      <c r="I281" s="48" t="str">
        <f t="shared" si="20"/>
        <v/>
      </c>
      <c r="J281" s="49" t="str">
        <f>IFERROR((F281/E281),"")</f>
        <v/>
      </c>
      <c r="K281" s="49" t="str">
        <f>IFERROR(((F281+G281)/E281),"")</f>
        <v/>
      </c>
      <c r="L281" s="50" t="str">
        <f>IFERROR(((F281+G281+H281)/E281),"")</f>
        <v/>
      </c>
      <c r="M281" s="50" t="str">
        <f>IFERROR(((F281+G281+H281+I281)/E281),"")</f>
        <v/>
      </c>
      <c r="O281" s="274"/>
      <c r="P281" s="274"/>
    </row>
    <row r="282" spans="1:16" ht="15" customHeight="1">
      <c r="A282" s="575"/>
      <c r="B282" s="575"/>
      <c r="C282" s="576"/>
      <c r="D282" s="47" t="s">
        <v>490</v>
      </c>
      <c r="E282" s="48" t="str">
        <f t="shared" ref="E282:I288" si="21">IF(E17+E25+E33+E41+E49+E57+E65+E73+E81+E89+E97+E105+E113+E121+E129+E137+E145+E153+E161+E169+E177+E185+E193+E201+E209+E217+E225+E233+E241+E249+E257+E265+E273=0,"",E17+E25+E33+E41+E49+E57+E65+E73+E81+E89+E97+E105+E113+E121+E129+E137+E145+E153+E161+E169+E177+E185+E193+E201+E209+E217+E225+E233+E241+E249+E257+E265+E273)</f>
        <v/>
      </c>
      <c r="F282" s="48" t="str">
        <f t="shared" si="21"/>
        <v/>
      </c>
      <c r="G282" s="48" t="str">
        <f t="shared" si="21"/>
        <v/>
      </c>
      <c r="H282" s="48" t="str">
        <f t="shared" si="21"/>
        <v/>
      </c>
      <c r="I282" s="48" t="str">
        <f t="shared" si="21"/>
        <v/>
      </c>
      <c r="J282" s="49" t="str">
        <f t="shared" ref="J282:J288" si="22">IFERROR((F282/E282),"")</f>
        <v/>
      </c>
      <c r="K282" s="49" t="str">
        <f t="shared" ref="K282:K288" si="23">IFERROR(((F282+G282)/E282),"")</f>
        <v/>
      </c>
      <c r="L282" s="50" t="str">
        <f t="shared" ref="L282:L288" si="24">IFERROR(((F282+G282+H282)/E282),"")</f>
        <v/>
      </c>
      <c r="M282" s="50" t="str">
        <f t="shared" ref="M282:M288" si="25">IFERROR(((F282+G282+H282+I282)/E282),"")</f>
        <v/>
      </c>
      <c r="O282" s="274"/>
      <c r="P282" s="274"/>
    </row>
    <row r="283" spans="1:16" ht="15" customHeight="1">
      <c r="A283" s="575"/>
      <c r="B283" s="575"/>
      <c r="C283" s="576" t="s">
        <v>4</v>
      </c>
      <c r="D283" s="47" t="s">
        <v>115</v>
      </c>
      <c r="E283" s="48" t="str">
        <f t="shared" si="21"/>
        <v/>
      </c>
      <c r="F283" s="48" t="str">
        <f t="shared" si="21"/>
        <v/>
      </c>
      <c r="G283" s="48" t="str">
        <f t="shared" si="21"/>
        <v/>
      </c>
      <c r="H283" s="48" t="str">
        <f t="shared" si="21"/>
        <v/>
      </c>
      <c r="I283" s="48" t="str">
        <f t="shared" si="21"/>
        <v/>
      </c>
      <c r="J283" s="49" t="str">
        <f t="shared" si="22"/>
        <v/>
      </c>
      <c r="K283" s="49" t="str">
        <f t="shared" si="23"/>
        <v/>
      </c>
      <c r="L283" s="50" t="str">
        <f t="shared" si="24"/>
        <v/>
      </c>
      <c r="M283" s="50" t="str">
        <f t="shared" si="25"/>
        <v/>
      </c>
      <c r="O283" s="274"/>
      <c r="P283" s="274"/>
    </row>
    <row r="284" spans="1:16" ht="15" customHeight="1">
      <c r="A284" s="575"/>
      <c r="B284" s="575"/>
      <c r="C284" s="576"/>
      <c r="D284" s="47" t="s">
        <v>490</v>
      </c>
      <c r="E284" s="48" t="str">
        <f t="shared" si="21"/>
        <v/>
      </c>
      <c r="F284" s="48" t="str">
        <f t="shared" si="21"/>
        <v/>
      </c>
      <c r="G284" s="48" t="str">
        <f t="shared" si="21"/>
        <v/>
      </c>
      <c r="H284" s="48" t="str">
        <f t="shared" si="21"/>
        <v/>
      </c>
      <c r="I284" s="48" t="str">
        <f t="shared" si="21"/>
        <v/>
      </c>
      <c r="J284" s="49" t="str">
        <f t="shared" si="22"/>
        <v/>
      </c>
      <c r="K284" s="49" t="str">
        <f t="shared" si="23"/>
        <v/>
      </c>
      <c r="L284" s="50" t="str">
        <f t="shared" si="24"/>
        <v/>
      </c>
      <c r="M284" s="50" t="str">
        <f t="shared" si="25"/>
        <v/>
      </c>
      <c r="O284" s="274"/>
      <c r="P284" s="274"/>
    </row>
    <row r="285" spans="1:16" ht="15" customHeight="1">
      <c r="A285" s="575"/>
      <c r="B285" s="575"/>
      <c r="C285" s="576" t="s">
        <v>5</v>
      </c>
      <c r="D285" s="47" t="s">
        <v>115</v>
      </c>
      <c r="E285" s="48" t="str">
        <f t="shared" si="21"/>
        <v/>
      </c>
      <c r="F285" s="48" t="str">
        <f t="shared" si="21"/>
        <v/>
      </c>
      <c r="G285" s="48" t="str">
        <f t="shared" si="21"/>
        <v/>
      </c>
      <c r="H285" s="48" t="str">
        <f t="shared" si="21"/>
        <v/>
      </c>
      <c r="I285" s="48" t="str">
        <f t="shared" si="21"/>
        <v/>
      </c>
      <c r="J285" s="49" t="str">
        <f t="shared" si="22"/>
        <v/>
      </c>
      <c r="K285" s="49" t="str">
        <f t="shared" si="23"/>
        <v/>
      </c>
      <c r="L285" s="50" t="str">
        <f t="shared" si="24"/>
        <v/>
      </c>
      <c r="M285" s="50" t="str">
        <f t="shared" si="25"/>
        <v/>
      </c>
      <c r="O285" s="274"/>
      <c r="P285" s="274"/>
    </row>
    <row r="286" spans="1:16" ht="15" customHeight="1">
      <c r="A286" s="575"/>
      <c r="B286" s="575"/>
      <c r="C286" s="576"/>
      <c r="D286" s="47" t="s">
        <v>490</v>
      </c>
      <c r="E286" s="48" t="str">
        <f t="shared" si="21"/>
        <v/>
      </c>
      <c r="F286" s="48" t="str">
        <f t="shared" si="21"/>
        <v/>
      </c>
      <c r="G286" s="48" t="str">
        <f t="shared" si="21"/>
        <v/>
      </c>
      <c r="H286" s="48" t="str">
        <f t="shared" si="21"/>
        <v/>
      </c>
      <c r="I286" s="48" t="str">
        <f t="shared" si="21"/>
        <v/>
      </c>
      <c r="J286" s="49" t="str">
        <f t="shared" si="22"/>
        <v/>
      </c>
      <c r="K286" s="49" t="str">
        <f t="shared" si="23"/>
        <v/>
      </c>
      <c r="L286" s="50" t="str">
        <f t="shared" si="24"/>
        <v/>
      </c>
      <c r="M286" s="50" t="str">
        <f t="shared" si="25"/>
        <v/>
      </c>
      <c r="O286" s="274"/>
      <c r="P286" s="274"/>
    </row>
    <row r="287" spans="1:16" ht="15" customHeight="1">
      <c r="A287" s="575"/>
      <c r="B287" s="575"/>
      <c r="C287" s="576" t="s">
        <v>6</v>
      </c>
      <c r="D287" s="47" t="s">
        <v>115</v>
      </c>
      <c r="E287" s="48" t="str">
        <f t="shared" si="21"/>
        <v/>
      </c>
      <c r="F287" s="48" t="str">
        <f t="shared" si="21"/>
        <v/>
      </c>
      <c r="G287" s="48" t="str">
        <f t="shared" si="21"/>
        <v/>
      </c>
      <c r="H287" s="48" t="str">
        <f t="shared" si="21"/>
        <v/>
      </c>
      <c r="I287" s="48" t="str">
        <f t="shared" si="21"/>
        <v/>
      </c>
      <c r="J287" s="49" t="str">
        <f t="shared" si="22"/>
        <v/>
      </c>
      <c r="K287" s="49" t="str">
        <f t="shared" si="23"/>
        <v/>
      </c>
      <c r="L287" s="50" t="str">
        <f t="shared" si="24"/>
        <v/>
      </c>
      <c r="M287" s="50" t="str">
        <f t="shared" si="25"/>
        <v/>
      </c>
      <c r="O287" s="274"/>
      <c r="P287" s="274"/>
    </row>
    <row r="288" spans="1:16" ht="15" customHeight="1">
      <c r="A288" s="575"/>
      <c r="B288" s="575"/>
      <c r="C288" s="576"/>
      <c r="D288" s="47" t="s">
        <v>490</v>
      </c>
      <c r="E288" s="48" t="str">
        <f t="shared" si="21"/>
        <v/>
      </c>
      <c r="F288" s="48" t="str">
        <f t="shared" si="21"/>
        <v/>
      </c>
      <c r="G288" s="48" t="str">
        <f t="shared" si="21"/>
        <v/>
      </c>
      <c r="H288" s="48" t="str">
        <f t="shared" si="21"/>
        <v/>
      </c>
      <c r="I288" s="48" t="str">
        <f t="shared" si="21"/>
        <v/>
      </c>
      <c r="J288" s="49" t="str">
        <f t="shared" si="22"/>
        <v/>
      </c>
      <c r="K288" s="49" t="str">
        <f t="shared" si="23"/>
        <v/>
      </c>
      <c r="L288" s="50" t="str">
        <f t="shared" si="24"/>
        <v/>
      </c>
      <c r="M288" s="50" t="str">
        <f t="shared" si="25"/>
        <v/>
      </c>
      <c r="O288" s="274"/>
      <c r="P288" s="274"/>
    </row>
  </sheetData>
  <sheetProtection algorithmName="SHA-512" hashValue="mSNl/RECHHTeb6yEYSaSPZeLIRJ8QgT4wQ7aM0ZZ5aEhYXFxRl0Rska5jfoD7a4ZlIePCssqQ8io/GOiWVhrig==" saltValue="PDhMJvMacHF+Mta3vnLyBQ==" spinCount="100000" sheet="1" objects="1" scenarios="1"/>
  <protectedRanges>
    <protectedRange sqref="E16:I279 P16:P21 P22:P27 R16:R21 R22:R27 P35:P40 P41:P46 R35:R40 R41:R46 P54:P59 P60:P65 R54:R59 R60:R65 P73:P78 P79:P84 R73:R78 R79:R84" name="Rango1"/>
  </protectedRanges>
  <mergeCells count="277">
    <mergeCell ref="A281:B288"/>
    <mergeCell ref="C281:C282"/>
    <mergeCell ref="C283:C284"/>
    <mergeCell ref="C285:C286"/>
    <mergeCell ref="C287:C288"/>
    <mergeCell ref="A12:R12"/>
    <mergeCell ref="A272:A279"/>
    <mergeCell ref="B272:B279"/>
    <mergeCell ref="C272:C273"/>
    <mergeCell ref="C274:C275"/>
    <mergeCell ref="C276:C277"/>
    <mergeCell ref="C278:C279"/>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S73:S78"/>
    <mergeCell ref="T73:T78"/>
    <mergeCell ref="C74:C75"/>
    <mergeCell ref="C76:C77"/>
    <mergeCell ref="C78:C79"/>
    <mergeCell ref="O79:O84"/>
    <mergeCell ref="P79:P84"/>
    <mergeCell ref="R79:R84"/>
    <mergeCell ref="S79:S84"/>
    <mergeCell ref="T79:T84"/>
    <mergeCell ref="A64:A71"/>
    <mergeCell ref="B64:B71"/>
    <mergeCell ref="C64:C65"/>
    <mergeCell ref="C66:C67"/>
    <mergeCell ref="C68:C69"/>
    <mergeCell ref="O60:O65"/>
    <mergeCell ref="P60:P65"/>
    <mergeCell ref="R60:R65"/>
    <mergeCell ref="P68:R68"/>
    <mergeCell ref="P69:P72"/>
    <mergeCell ref="R69:R72"/>
    <mergeCell ref="C70:C71"/>
    <mergeCell ref="A72:A79"/>
    <mergeCell ref="B72:B79"/>
    <mergeCell ref="C72:C73"/>
    <mergeCell ref="O73:O78"/>
    <mergeCell ref="P73:P78"/>
    <mergeCell ref="R73:R78"/>
    <mergeCell ref="S60:S65"/>
    <mergeCell ref="T60:T65"/>
    <mergeCell ref="U60:U65"/>
    <mergeCell ref="P54:P59"/>
    <mergeCell ref="R54:R59"/>
    <mergeCell ref="S54:S59"/>
    <mergeCell ref="T54:T59"/>
    <mergeCell ref="U54:U59"/>
    <mergeCell ref="A56:A63"/>
    <mergeCell ref="B56:B63"/>
    <mergeCell ref="C56:C57"/>
    <mergeCell ref="C58:C59"/>
    <mergeCell ref="C60:C61"/>
    <mergeCell ref="A48:A55"/>
    <mergeCell ref="B48:B55"/>
    <mergeCell ref="C48:C49"/>
    <mergeCell ref="P49:R49"/>
    <mergeCell ref="C50:C51"/>
    <mergeCell ref="P50:P53"/>
    <mergeCell ref="R50:R53"/>
    <mergeCell ref="C52:C53"/>
    <mergeCell ref="C54:C55"/>
    <mergeCell ref="O54:O59"/>
    <mergeCell ref="C62:C63"/>
    <mergeCell ref="S41:S46"/>
    <mergeCell ref="T41:T46"/>
    <mergeCell ref="U41:U46"/>
    <mergeCell ref="C42:C43"/>
    <mergeCell ref="C44:C45"/>
    <mergeCell ref="C46:C47"/>
    <mergeCell ref="S35:S40"/>
    <mergeCell ref="T35:T40"/>
    <mergeCell ref="U35:U40"/>
    <mergeCell ref="C36:C37"/>
    <mergeCell ref="C38:C39"/>
    <mergeCell ref="A40:A47"/>
    <mergeCell ref="B40:B47"/>
    <mergeCell ref="C40:C41"/>
    <mergeCell ref="O41:O46"/>
    <mergeCell ref="P41:P46"/>
    <mergeCell ref="P30:R30"/>
    <mergeCell ref="P31:P34"/>
    <mergeCell ref="R31:R34"/>
    <mergeCell ref="A32:A39"/>
    <mergeCell ref="B32:B39"/>
    <mergeCell ref="C32:C33"/>
    <mergeCell ref="C34:C35"/>
    <mergeCell ref="O35:O40"/>
    <mergeCell ref="P35:P40"/>
    <mergeCell ref="R35:R40"/>
    <mergeCell ref="A24:A31"/>
    <mergeCell ref="B24:B31"/>
    <mergeCell ref="C24:C25"/>
    <mergeCell ref="C26:C27"/>
    <mergeCell ref="C28:C29"/>
    <mergeCell ref="C30:C31"/>
    <mergeCell ref="R41:R46"/>
    <mergeCell ref="S16:S21"/>
    <mergeCell ref="T16:T21"/>
    <mergeCell ref="U16:U21"/>
    <mergeCell ref="C18:C19"/>
    <mergeCell ref="C20:C21"/>
    <mergeCell ref="C22:C23"/>
    <mergeCell ref="O22:O27"/>
    <mergeCell ref="P22:P27"/>
    <mergeCell ref="R22:R27"/>
    <mergeCell ref="S22:S27"/>
    <mergeCell ref="T22:T27"/>
    <mergeCell ref="U22:U27"/>
    <mergeCell ref="U73:U78"/>
    <mergeCell ref="U79:U84"/>
    <mergeCell ref="B1:R1"/>
    <mergeCell ref="B2:R2"/>
    <mergeCell ref="B3:R3"/>
    <mergeCell ref="B4:R4"/>
    <mergeCell ref="A6:R6"/>
    <mergeCell ref="A7:R7"/>
    <mergeCell ref="A9:R9"/>
    <mergeCell ref="A14:A15"/>
    <mergeCell ref="B14:B15"/>
    <mergeCell ref="C14:C15"/>
    <mergeCell ref="D14:D15"/>
    <mergeCell ref="E14:E15"/>
    <mergeCell ref="F14:I14"/>
    <mergeCell ref="J14:M14"/>
    <mergeCell ref="P14:R14"/>
    <mergeCell ref="S14:T14"/>
    <mergeCell ref="A16:A23"/>
    <mergeCell ref="B16:B23"/>
    <mergeCell ref="C16:C17"/>
    <mergeCell ref="O16:O21"/>
    <mergeCell ref="P16:P21"/>
    <mergeCell ref="R16:R21"/>
  </mergeCells>
  <conditionalFormatting sqref="Q21">
    <cfRule type="cellIs" dxfId="379" priority="55" operator="equal">
      <formula>#REF!</formula>
    </cfRule>
  </conditionalFormatting>
  <conditionalFormatting sqref="P16">
    <cfRule type="cellIs" dxfId="378" priority="54" operator="equal">
      <formula>$N$34</formula>
    </cfRule>
  </conditionalFormatting>
  <conditionalFormatting sqref="Q27">
    <cfRule type="cellIs" dxfId="377" priority="52" operator="equal">
      <formula>#REF!</formula>
    </cfRule>
  </conditionalFormatting>
  <conditionalFormatting sqref="Q40">
    <cfRule type="cellIs" dxfId="376" priority="49" operator="equal">
      <formula>#REF!</formula>
    </cfRule>
  </conditionalFormatting>
  <conditionalFormatting sqref="Q46">
    <cfRule type="cellIs" dxfId="375" priority="46" operator="equal">
      <formula>#REF!</formula>
    </cfRule>
  </conditionalFormatting>
  <conditionalFormatting sqref="Q78">
    <cfRule type="cellIs" dxfId="374" priority="43" operator="equal">
      <formula>#REF!</formula>
    </cfRule>
  </conditionalFormatting>
  <conditionalFormatting sqref="Q84">
    <cfRule type="cellIs" dxfId="373" priority="40" operator="equal">
      <formula>#REF!</formula>
    </cfRule>
  </conditionalFormatting>
  <conditionalFormatting sqref="Q59">
    <cfRule type="cellIs" dxfId="372" priority="37" operator="equal">
      <formula>#REF!</formula>
    </cfRule>
  </conditionalFormatting>
  <conditionalFormatting sqref="Q65">
    <cfRule type="cellIs" dxfId="371" priority="34" operator="equal">
      <formula>#REF!</formula>
    </cfRule>
  </conditionalFormatting>
  <conditionalFormatting sqref="E16:I279">
    <cfRule type="cellIs" dxfId="370" priority="31" operator="equal">
      <formula>$N$15</formula>
    </cfRule>
  </conditionalFormatting>
  <conditionalFormatting sqref="S16">
    <cfRule type="cellIs" dxfId="369" priority="56" operator="equal">
      <formula>$S$16</formula>
    </cfRule>
  </conditionalFormatting>
  <conditionalFormatting sqref="S16:S21">
    <cfRule type="cellIs" dxfId="368" priority="30" operator="equal">
      <formula>2</formula>
    </cfRule>
  </conditionalFormatting>
  <conditionalFormatting sqref="S22">
    <cfRule type="cellIs" dxfId="367" priority="29" operator="equal">
      <formula>$S$16</formula>
    </cfRule>
  </conditionalFormatting>
  <conditionalFormatting sqref="S22:S27">
    <cfRule type="cellIs" dxfId="366" priority="28" operator="equal">
      <formula>2</formula>
    </cfRule>
  </conditionalFormatting>
  <conditionalFormatting sqref="S79:S84">
    <cfRule type="cellIs" dxfId="365" priority="16" operator="equal">
      <formula>2</formula>
    </cfRule>
  </conditionalFormatting>
  <conditionalFormatting sqref="S35">
    <cfRule type="cellIs" dxfId="364" priority="27" operator="equal">
      <formula>$S$16</formula>
    </cfRule>
  </conditionalFormatting>
  <conditionalFormatting sqref="S35:S40">
    <cfRule type="cellIs" dxfId="363" priority="26" operator="equal">
      <formula>2</formula>
    </cfRule>
  </conditionalFormatting>
  <conditionalFormatting sqref="S41">
    <cfRule type="cellIs" dxfId="362" priority="25" operator="equal">
      <formula>$S$16</formula>
    </cfRule>
  </conditionalFormatting>
  <conditionalFormatting sqref="S41:S46">
    <cfRule type="cellIs" dxfId="361" priority="24" operator="equal">
      <formula>2</formula>
    </cfRule>
  </conditionalFormatting>
  <conditionalFormatting sqref="S54">
    <cfRule type="cellIs" dxfId="360" priority="23" operator="equal">
      <formula>$S$16</formula>
    </cfRule>
  </conditionalFormatting>
  <conditionalFormatting sqref="S54:S59">
    <cfRule type="cellIs" dxfId="359" priority="22" operator="equal">
      <formula>2</formula>
    </cfRule>
  </conditionalFormatting>
  <conditionalFormatting sqref="S60">
    <cfRule type="cellIs" dxfId="358" priority="21" operator="equal">
      <formula>$S$16</formula>
    </cfRule>
  </conditionalFormatting>
  <conditionalFormatting sqref="S60:S65">
    <cfRule type="cellIs" dxfId="357" priority="20" operator="equal">
      <formula>2</formula>
    </cfRule>
  </conditionalFormatting>
  <conditionalFormatting sqref="S73">
    <cfRule type="cellIs" dxfId="356" priority="19" operator="equal">
      <formula>$S$16</formula>
    </cfRule>
  </conditionalFormatting>
  <conditionalFormatting sqref="S73:S78">
    <cfRule type="cellIs" dxfId="355" priority="18" operator="equal">
      <formula>2</formula>
    </cfRule>
  </conditionalFormatting>
  <conditionalFormatting sqref="S79">
    <cfRule type="cellIs" dxfId="354" priority="17" operator="equal">
      <formula>$S$16</formula>
    </cfRule>
  </conditionalFormatting>
  <conditionalFormatting sqref="P22">
    <cfRule type="cellIs" dxfId="353" priority="15" operator="equal">
      <formula>$N$34</formula>
    </cfRule>
  </conditionalFormatting>
  <conditionalFormatting sqref="R16">
    <cfRule type="cellIs" dxfId="352" priority="14" operator="equal">
      <formula>$N$34</formula>
    </cfRule>
  </conditionalFormatting>
  <conditionalFormatting sqref="R22">
    <cfRule type="cellIs" dxfId="351" priority="13" operator="equal">
      <formula>$N$34</formula>
    </cfRule>
  </conditionalFormatting>
  <conditionalFormatting sqref="R35">
    <cfRule type="cellIs" dxfId="350" priority="12" operator="equal">
      <formula>$N$34</formula>
    </cfRule>
  </conditionalFormatting>
  <conditionalFormatting sqref="P35">
    <cfRule type="cellIs" dxfId="349" priority="11" operator="equal">
      <formula>$N$34</formula>
    </cfRule>
  </conditionalFormatting>
  <conditionalFormatting sqref="P41">
    <cfRule type="cellIs" dxfId="348" priority="10" operator="equal">
      <formula>$N$34</formula>
    </cfRule>
  </conditionalFormatting>
  <conditionalFormatting sqref="R41">
    <cfRule type="cellIs" dxfId="347" priority="9" operator="equal">
      <formula>$N$34</formula>
    </cfRule>
  </conditionalFormatting>
  <conditionalFormatting sqref="P54">
    <cfRule type="cellIs" dxfId="346" priority="8" operator="equal">
      <formula>$N$34</formula>
    </cfRule>
  </conditionalFormatting>
  <conditionalFormatting sqref="P60">
    <cfRule type="cellIs" dxfId="345" priority="7" operator="equal">
      <formula>$N$34</formula>
    </cfRule>
  </conditionalFormatting>
  <conditionalFormatting sqref="R60">
    <cfRule type="cellIs" dxfId="344" priority="6" operator="equal">
      <formula>$N$34</formula>
    </cfRule>
  </conditionalFormatting>
  <conditionalFormatting sqref="R54">
    <cfRule type="cellIs" dxfId="343" priority="5" operator="equal">
      <formula>$N$34</formula>
    </cfRule>
  </conditionalFormatting>
  <conditionalFormatting sqref="P73">
    <cfRule type="cellIs" dxfId="342" priority="4" operator="equal">
      <formula>$N$34</formula>
    </cfRule>
  </conditionalFormatting>
  <conditionalFormatting sqref="P79">
    <cfRule type="cellIs" dxfId="341" priority="3" operator="equal">
      <formula>$N$34</formula>
    </cfRule>
  </conditionalFormatting>
  <conditionalFormatting sqref="R79">
    <cfRule type="cellIs" dxfId="340" priority="2" operator="equal">
      <formula>$N$34</formula>
    </cfRule>
  </conditionalFormatting>
  <conditionalFormatting sqref="R73">
    <cfRule type="cellIs" dxfId="339" priority="1" operator="equal">
      <formula>$N$34</formula>
    </cfRule>
  </conditionalFormatting>
  <dataValidations count="8">
    <dataValidation type="whole" allowBlank="1" showInputMessage="1" showErrorMessage="1" errorTitle="error" error="Solo acepta números enteros. " sqref="E16:I279">
      <formula1>0</formula1>
      <formula2>100000000000</formula2>
    </dataValidation>
    <dataValidation type="list" allowBlank="1" showInputMessage="1" showErrorMessage="1" sqref="S22">
      <formula1>$I$260:$I$261</formula1>
    </dataValidation>
    <dataValidation type="list" allowBlank="1" showInputMessage="1" showErrorMessage="1" sqref="S35">
      <formula1>$I$260:$I$261</formula1>
    </dataValidation>
    <dataValidation type="list" allowBlank="1" showInputMessage="1" showErrorMessage="1" sqref="S41">
      <formula1>$I$260:$I$261</formula1>
    </dataValidation>
    <dataValidation type="list" allowBlank="1" showInputMessage="1" showErrorMessage="1" sqref="S54">
      <formula1>$I$260:$I$261</formula1>
    </dataValidation>
    <dataValidation type="list" allowBlank="1" showInputMessage="1" showErrorMessage="1" sqref="S60">
      <formula1>$I$260:$I$261</formula1>
    </dataValidation>
    <dataValidation type="list" allowBlank="1" showInputMessage="1" showErrorMessage="1" sqref="S73">
      <formula1>$I$260:$I$261</formula1>
    </dataValidation>
    <dataValidation type="list" allowBlank="1" showInputMessage="1" showErrorMessage="1" sqref="S79">
      <formula1>$I$260:$I$261</formula1>
    </dataValidation>
  </dataValidations>
  <printOptions horizontalCentered="1"/>
  <pageMargins left="0.25" right="0.25" top="0.75" bottom="0.75" header="0.3" footer="0.3"/>
  <pageSetup scale="46" fitToHeight="0" orientation="landscape" r:id="rId1"/>
  <rowBreaks count="1" manualBreakCount="1">
    <brk id="201"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Datos'!$I$260:$I$261</xm:f>
          </x14:formula1>
          <xm:sqref>S16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BB1B3D"/>
    <pageSetUpPr fitToPage="1"/>
  </sheetPr>
  <dimension ref="A1:U218"/>
  <sheetViews>
    <sheetView showGridLines="0" view="pageBreakPreview" zoomScale="70" zoomScaleNormal="70" zoomScaleSheetLayoutView="70" workbookViewId="0"/>
  </sheetViews>
  <sheetFormatPr baseColWidth="10" defaultColWidth="10" defaultRowHeight="15.75"/>
  <cols>
    <col min="1" max="1" width="5" style="52" customWidth="1"/>
    <col min="2" max="2" width="28.5" style="52" customWidth="1"/>
    <col min="3" max="3" width="24.375" style="189" customWidth="1"/>
    <col min="4" max="4" width="40" style="189" customWidth="1"/>
    <col min="5" max="5" width="7.625" style="52" customWidth="1"/>
    <col min="6" max="13" width="10.5" style="52" customWidth="1"/>
    <col min="14" max="14" width="7.375" style="52" customWidth="1"/>
    <col min="15" max="15" width="2.25" style="52" bestFit="1" customWidth="1"/>
    <col min="16" max="16" width="35.875" style="52" customWidth="1"/>
    <col min="17" max="17" width="10" style="52"/>
    <col min="18" max="18" width="35.875" style="52" customWidth="1"/>
    <col min="19" max="19" width="3.875" style="333" customWidth="1"/>
    <col min="20" max="20" width="35" style="52" customWidth="1"/>
    <col min="21" max="21" width="34.75" style="52" customWidth="1"/>
    <col min="22" max="16384" width="10" style="52"/>
  </cols>
  <sheetData>
    <row r="1" spans="1:21" s="28" customFormat="1" ht="19.5" customHeight="1">
      <c r="B1" s="527" t="s">
        <v>472</v>
      </c>
      <c r="C1" s="527"/>
      <c r="D1" s="527"/>
      <c r="E1" s="527"/>
      <c r="F1" s="527"/>
      <c r="G1" s="527"/>
      <c r="H1" s="527"/>
      <c r="I1" s="527"/>
      <c r="J1" s="527"/>
      <c r="K1" s="527"/>
      <c r="L1" s="527"/>
      <c r="M1" s="527"/>
      <c r="N1" s="527"/>
      <c r="O1" s="527"/>
      <c r="P1" s="527"/>
      <c r="Q1" s="527"/>
      <c r="R1" s="527"/>
      <c r="S1" s="27"/>
    </row>
    <row r="2" spans="1:21" s="292" customFormat="1" ht="14.25" customHeight="1">
      <c r="B2" s="528" t="s">
        <v>473</v>
      </c>
      <c r="C2" s="528"/>
      <c r="D2" s="528"/>
      <c r="E2" s="528"/>
      <c r="F2" s="528"/>
      <c r="G2" s="528"/>
      <c r="H2" s="528"/>
      <c r="I2" s="528"/>
      <c r="J2" s="528"/>
      <c r="K2" s="528"/>
      <c r="L2" s="528"/>
      <c r="M2" s="528"/>
      <c r="N2" s="528"/>
      <c r="O2" s="528"/>
      <c r="P2" s="528"/>
      <c r="Q2" s="528"/>
      <c r="R2" s="528"/>
      <c r="S2" s="27"/>
    </row>
    <row r="3" spans="1:21" s="292" customFormat="1" ht="14.25" customHeight="1">
      <c r="B3" s="528" t="s">
        <v>474</v>
      </c>
      <c r="C3" s="528"/>
      <c r="D3" s="528"/>
      <c r="E3" s="528"/>
      <c r="F3" s="528"/>
      <c r="G3" s="528"/>
      <c r="H3" s="528"/>
      <c r="I3" s="528"/>
      <c r="J3" s="528"/>
      <c r="K3" s="528"/>
      <c r="L3" s="528"/>
      <c r="M3" s="528"/>
      <c r="N3" s="528"/>
      <c r="O3" s="528"/>
      <c r="P3" s="528"/>
      <c r="Q3" s="528"/>
      <c r="R3" s="528"/>
      <c r="S3" s="27"/>
    </row>
    <row r="4" spans="1:21" s="292" customFormat="1" ht="14.25" customHeight="1">
      <c r="B4" s="528" t="s">
        <v>526</v>
      </c>
      <c r="C4" s="528"/>
      <c r="D4" s="528"/>
      <c r="E4" s="528"/>
      <c r="F4" s="528"/>
      <c r="G4" s="528"/>
      <c r="H4" s="528"/>
      <c r="I4" s="528"/>
      <c r="J4" s="528"/>
      <c r="K4" s="528"/>
      <c r="L4" s="528"/>
      <c r="M4" s="528"/>
      <c r="N4" s="528"/>
      <c r="O4" s="528"/>
      <c r="P4" s="528"/>
      <c r="Q4" s="528"/>
      <c r="R4" s="528"/>
      <c r="S4" s="27"/>
    </row>
    <row r="5" spans="1:21" s="292" customFormat="1" ht="16.5" customHeight="1">
      <c r="C5" s="293"/>
      <c r="D5" s="293"/>
      <c r="E5" s="293"/>
      <c r="F5" s="293"/>
      <c r="G5" s="293"/>
      <c r="H5" s="293"/>
      <c r="I5" s="293"/>
      <c r="J5" s="293"/>
      <c r="K5" s="293"/>
      <c r="L5" s="293"/>
      <c r="M5" s="293"/>
      <c r="N5" s="293"/>
      <c r="O5" s="293"/>
      <c r="P5" s="293"/>
      <c r="Q5" s="293"/>
      <c r="R5" s="293"/>
      <c r="S5" s="27"/>
    </row>
    <row r="6" spans="1:21" s="28" customFormat="1" ht="30" customHeight="1">
      <c r="A6" s="526" t="str">
        <f>CONCATENATE(Portada!A8:J8)</f>
        <v>Zacatecas</v>
      </c>
      <c r="B6" s="526"/>
      <c r="C6" s="526"/>
      <c r="D6" s="526"/>
      <c r="E6" s="526"/>
      <c r="F6" s="526"/>
      <c r="G6" s="526"/>
      <c r="H6" s="526"/>
      <c r="I6" s="526"/>
      <c r="J6" s="526"/>
      <c r="K6" s="526"/>
      <c r="L6" s="526"/>
      <c r="M6" s="526"/>
      <c r="N6" s="526"/>
      <c r="O6" s="526"/>
      <c r="P6" s="526"/>
      <c r="Q6" s="526"/>
      <c r="R6" s="526"/>
      <c r="S6" s="329"/>
    </row>
    <row r="7" spans="1:21" s="28" customFormat="1" ht="42.75" customHeight="1">
      <c r="A7" s="529" t="s">
        <v>613</v>
      </c>
      <c r="B7" s="590"/>
      <c r="C7" s="590"/>
      <c r="D7" s="590"/>
      <c r="E7" s="590"/>
      <c r="F7" s="590"/>
      <c r="G7" s="590"/>
      <c r="H7" s="590"/>
      <c r="I7" s="590"/>
      <c r="J7" s="590"/>
      <c r="K7" s="590"/>
      <c r="L7" s="590"/>
      <c r="M7" s="590"/>
      <c r="N7" s="590"/>
      <c r="O7" s="590"/>
      <c r="P7" s="590"/>
      <c r="Q7" s="590"/>
      <c r="R7" s="590"/>
      <c r="S7" s="590"/>
    </row>
    <row r="8" spans="1:21" s="28" customFormat="1" ht="15.75" customHeight="1">
      <c r="A8" s="29"/>
      <c r="C8" s="156"/>
      <c r="D8" s="156"/>
      <c r="S8" s="27"/>
    </row>
    <row r="9" spans="1:21" s="28" customFormat="1" ht="20.25" customHeight="1">
      <c r="A9" s="538" t="s">
        <v>503</v>
      </c>
      <c r="B9" s="538"/>
      <c r="C9" s="538"/>
      <c r="D9" s="538"/>
      <c r="E9" s="538"/>
      <c r="F9" s="538"/>
      <c r="G9" s="538"/>
      <c r="H9" s="538"/>
      <c r="I9" s="538"/>
      <c r="J9" s="538"/>
      <c r="K9" s="538"/>
      <c r="L9" s="538"/>
      <c r="M9" s="538"/>
      <c r="N9" s="538"/>
      <c r="O9" s="538"/>
      <c r="P9" s="538"/>
      <c r="Q9" s="538"/>
      <c r="R9" s="538"/>
      <c r="S9" s="27"/>
    </row>
    <row r="10" spans="1:21" s="28" customFormat="1">
      <c r="C10" s="156"/>
      <c r="D10" s="156"/>
      <c r="S10" s="27"/>
    </row>
    <row r="11" spans="1:21" s="28" customFormat="1">
      <c r="C11" s="156"/>
      <c r="D11" s="156"/>
      <c r="S11" s="27"/>
    </row>
    <row r="12" spans="1:21" s="28" customFormat="1" ht="18" customHeight="1">
      <c r="A12" s="545" t="s">
        <v>475</v>
      </c>
      <c r="B12" s="593" t="s">
        <v>476</v>
      </c>
      <c r="C12" s="593" t="s">
        <v>477</v>
      </c>
      <c r="D12" s="593" t="s">
        <v>478</v>
      </c>
      <c r="E12" s="593" t="s">
        <v>479</v>
      </c>
      <c r="F12" s="595" t="s">
        <v>480</v>
      </c>
      <c r="G12" s="596"/>
      <c r="H12" s="596"/>
      <c r="I12" s="597"/>
      <c r="J12" s="595" t="s">
        <v>481</v>
      </c>
      <c r="K12" s="596"/>
      <c r="L12" s="596"/>
      <c r="M12" s="597"/>
      <c r="O12" s="61"/>
      <c r="P12" s="609" t="s">
        <v>3</v>
      </c>
      <c r="Q12" s="610"/>
      <c r="R12" s="611"/>
      <c r="S12" s="591" t="s">
        <v>622</v>
      </c>
      <c r="T12" s="592"/>
      <c r="U12" s="271" t="s">
        <v>623</v>
      </c>
    </row>
    <row r="13" spans="1:21" s="28" customFormat="1" ht="70.900000000000006" customHeight="1">
      <c r="A13" s="546"/>
      <c r="B13" s="594"/>
      <c r="C13" s="594"/>
      <c r="D13" s="594"/>
      <c r="E13" s="594"/>
      <c r="F13" s="447" t="s">
        <v>482</v>
      </c>
      <c r="G13" s="447" t="s">
        <v>483</v>
      </c>
      <c r="H13" s="447" t="s">
        <v>484</v>
      </c>
      <c r="I13" s="447" t="s">
        <v>485</v>
      </c>
      <c r="J13" s="450" t="s">
        <v>486</v>
      </c>
      <c r="K13" s="450" t="s">
        <v>487</v>
      </c>
      <c r="L13" s="450" t="s">
        <v>488</v>
      </c>
      <c r="M13" s="450" t="s">
        <v>489</v>
      </c>
      <c r="P13" s="445" t="s">
        <v>614</v>
      </c>
      <c r="Q13" s="159"/>
      <c r="R13" s="446" t="s">
        <v>471</v>
      </c>
      <c r="S13" s="27"/>
    </row>
    <row r="14" spans="1:21" s="28" customFormat="1" ht="15" customHeight="1">
      <c r="A14" s="598">
        <v>1</v>
      </c>
      <c r="B14" s="601" t="str">
        <f>'1.Metas ATD H.'!B16</f>
        <v>Zacatecas</v>
      </c>
      <c r="C14" s="568" t="s">
        <v>468</v>
      </c>
      <c r="D14" s="183" t="s">
        <v>504</v>
      </c>
      <c r="E14" s="31">
        <v>3042</v>
      </c>
      <c r="F14" s="33"/>
      <c r="G14" s="33"/>
      <c r="H14" s="33"/>
      <c r="I14" s="33"/>
      <c r="J14" s="34">
        <f>IFERROR((F14/E14),"")</f>
        <v>0</v>
      </c>
      <c r="K14" s="34">
        <f>IFERROR(((F14+G14)/E14),"")</f>
        <v>0</v>
      </c>
      <c r="L14" s="34">
        <f>IFERROR(((F14+G14+H14)/E14),"")</f>
        <v>0</v>
      </c>
      <c r="M14" s="34">
        <f>IFERROR(((F14+G14+H14+I14)/E14),"")</f>
        <v>0</v>
      </c>
      <c r="O14" s="545">
        <v>1</v>
      </c>
      <c r="P14" s="613" t="s">
        <v>904</v>
      </c>
      <c r="R14" s="613" t="s">
        <v>906</v>
      </c>
      <c r="S14" s="539">
        <v>1</v>
      </c>
      <c r="T14" s="542" t="str">
        <f>CONCATENATE(IF(S14="","",IF(S14=1,'Base de Datos'!$K$260,IF(S14=2,'Base de Datos'!$K$261))),"")</f>
        <v>Congruente con el Programa Anual Estatal 2019</v>
      </c>
      <c r="U14" s="542"/>
    </row>
    <row r="15" spans="1:21" s="28" customFormat="1" ht="15" customHeight="1">
      <c r="A15" s="599"/>
      <c r="B15" s="602"/>
      <c r="C15" s="568"/>
      <c r="D15" s="183" t="s">
        <v>507</v>
      </c>
      <c r="E15" s="31">
        <v>201</v>
      </c>
      <c r="F15" s="33">
        <v>0</v>
      </c>
      <c r="G15" s="33"/>
      <c r="H15" s="33"/>
      <c r="I15" s="33"/>
      <c r="J15" s="34">
        <f t="shared" ref="J15:J78" si="0">IFERROR((F15/E15),"")</f>
        <v>0</v>
      </c>
      <c r="K15" s="34">
        <f t="shared" ref="K15:K78" si="1">IFERROR(((F15+G15)/E15),"")</f>
        <v>0</v>
      </c>
      <c r="L15" s="34">
        <f t="shared" ref="L15:L78" si="2">IFERROR(((F15+G15+H15)/E15),"")</f>
        <v>0</v>
      </c>
      <c r="M15" s="34">
        <f t="shared" ref="M15:M78" si="3">IFERROR(((F15+G15+H15+I15)/E15),"")</f>
        <v>0</v>
      </c>
      <c r="O15" s="612"/>
      <c r="P15" s="614"/>
      <c r="R15" s="614"/>
      <c r="S15" s="540"/>
      <c r="T15" s="543"/>
      <c r="U15" s="543"/>
    </row>
    <row r="16" spans="1:21" s="28" customFormat="1" ht="15" customHeight="1">
      <c r="A16" s="599"/>
      <c r="B16" s="602"/>
      <c r="C16" s="568" t="s">
        <v>469</v>
      </c>
      <c r="D16" s="183" t="s">
        <v>508</v>
      </c>
      <c r="E16" s="31">
        <v>0</v>
      </c>
      <c r="F16" s="33"/>
      <c r="G16" s="33"/>
      <c r="H16" s="33"/>
      <c r="I16" s="33"/>
      <c r="J16" s="34" t="str">
        <f t="shared" si="0"/>
        <v/>
      </c>
      <c r="K16" s="34" t="str">
        <f t="shared" si="1"/>
        <v/>
      </c>
      <c r="L16" s="34" t="str">
        <f t="shared" si="2"/>
        <v/>
      </c>
      <c r="M16" s="34" t="str">
        <f t="shared" si="3"/>
        <v/>
      </c>
      <c r="O16" s="612"/>
      <c r="P16" s="614"/>
      <c r="R16" s="614"/>
      <c r="S16" s="540"/>
      <c r="T16" s="543"/>
      <c r="U16" s="543"/>
    </row>
    <row r="17" spans="1:21" s="28" customFormat="1" ht="15" customHeight="1">
      <c r="A17" s="599"/>
      <c r="B17" s="602"/>
      <c r="C17" s="568"/>
      <c r="D17" s="183" t="s">
        <v>505</v>
      </c>
      <c r="E17" s="31">
        <v>0</v>
      </c>
      <c r="F17" s="33"/>
      <c r="G17" s="33"/>
      <c r="H17" s="33"/>
      <c r="I17" s="33"/>
      <c r="J17" s="34" t="str">
        <f t="shared" si="0"/>
        <v/>
      </c>
      <c r="K17" s="34" t="str">
        <f t="shared" si="1"/>
        <v/>
      </c>
      <c r="L17" s="34" t="str">
        <f t="shared" si="2"/>
        <v/>
      </c>
      <c r="M17" s="34" t="str">
        <f t="shared" si="3"/>
        <v/>
      </c>
      <c r="O17" s="612"/>
      <c r="P17" s="614"/>
      <c r="R17" s="614"/>
      <c r="S17" s="540"/>
      <c r="T17" s="543"/>
      <c r="U17" s="543"/>
    </row>
    <row r="18" spans="1:21" s="28" customFormat="1" ht="15" customHeight="1">
      <c r="A18" s="599"/>
      <c r="B18" s="602"/>
      <c r="C18" s="604" t="s">
        <v>470</v>
      </c>
      <c r="D18" s="183" t="s">
        <v>506</v>
      </c>
      <c r="E18" s="31">
        <v>110</v>
      </c>
      <c r="F18" s="33"/>
      <c r="G18" s="33"/>
      <c r="H18" s="33"/>
      <c r="I18" s="33"/>
      <c r="J18" s="34">
        <f t="shared" si="0"/>
        <v>0</v>
      </c>
      <c r="K18" s="34">
        <f t="shared" si="1"/>
        <v>0</v>
      </c>
      <c r="L18" s="34">
        <f t="shared" si="2"/>
        <v>0</v>
      </c>
      <c r="M18" s="34">
        <f t="shared" si="3"/>
        <v>0</v>
      </c>
      <c r="O18" s="612"/>
      <c r="P18" s="614"/>
      <c r="Q18" s="57"/>
      <c r="R18" s="614"/>
      <c r="S18" s="540"/>
      <c r="T18" s="543"/>
      <c r="U18" s="543"/>
    </row>
    <row r="19" spans="1:21" s="28" customFormat="1" ht="15" customHeight="1">
      <c r="A19" s="600"/>
      <c r="B19" s="603"/>
      <c r="C19" s="605"/>
      <c r="D19" s="183" t="s">
        <v>498</v>
      </c>
      <c r="E19" s="31">
        <v>44</v>
      </c>
      <c r="F19" s="33">
        <v>9</v>
      </c>
      <c r="G19" s="33"/>
      <c r="H19" s="33"/>
      <c r="I19" s="33"/>
      <c r="J19" s="34">
        <f t="shared" si="0"/>
        <v>0.20454545454545456</v>
      </c>
      <c r="K19" s="34">
        <f t="shared" si="1"/>
        <v>0.20454545454545456</v>
      </c>
      <c r="L19" s="34">
        <f t="shared" si="2"/>
        <v>0.20454545454545456</v>
      </c>
      <c r="M19" s="34">
        <f t="shared" si="3"/>
        <v>0.20454545454545456</v>
      </c>
      <c r="O19" s="546"/>
      <c r="P19" s="615"/>
      <c r="Q19" s="79"/>
      <c r="R19" s="615"/>
      <c r="S19" s="541"/>
      <c r="T19" s="544"/>
      <c r="U19" s="544"/>
    </row>
    <row r="20" spans="1:21" s="28" customFormat="1" ht="15" customHeight="1">
      <c r="A20" s="550">
        <v>2</v>
      </c>
      <c r="B20" s="551" t="str">
        <f>'1.Metas ATD H.'!B24</f>
        <v>Ojocaliente</v>
      </c>
      <c r="C20" s="554" t="s">
        <v>468</v>
      </c>
      <c r="D20" s="184" t="s">
        <v>504</v>
      </c>
      <c r="E20" s="38">
        <v>1491</v>
      </c>
      <c r="F20" s="32"/>
      <c r="G20" s="39"/>
      <c r="H20" s="39"/>
      <c r="I20" s="39"/>
      <c r="J20" s="40">
        <f t="shared" si="0"/>
        <v>0</v>
      </c>
      <c r="K20" s="40">
        <f t="shared" si="1"/>
        <v>0</v>
      </c>
      <c r="L20" s="40">
        <f t="shared" si="2"/>
        <v>0</v>
      </c>
      <c r="M20" s="40">
        <f t="shared" si="3"/>
        <v>0</v>
      </c>
      <c r="O20" s="577">
        <v>2</v>
      </c>
      <c r="P20" s="616" t="s">
        <v>905</v>
      </c>
      <c r="R20" s="613" t="s">
        <v>907</v>
      </c>
      <c r="S20" s="539">
        <v>2</v>
      </c>
      <c r="T20" s="542" t="str">
        <f>CONCATENATE(IF(S20="","",IF(S20=1,'Base de Datos'!$K$260,IF(S20=2,'Base de Datos'!$K$261))),"")</f>
        <v>No es congruente con el Programa Anual Estatal 2019</v>
      </c>
      <c r="U20" s="542"/>
    </row>
    <row r="21" spans="1:21" s="28" customFormat="1" ht="15" customHeight="1">
      <c r="A21" s="550"/>
      <c r="B21" s="552"/>
      <c r="C21" s="554"/>
      <c r="D21" s="185" t="s">
        <v>507</v>
      </c>
      <c r="E21" s="38">
        <v>100</v>
      </c>
      <c r="F21" s="39">
        <v>0</v>
      </c>
      <c r="G21" s="39"/>
      <c r="H21" s="39"/>
      <c r="I21" s="39"/>
      <c r="J21" s="40">
        <f t="shared" si="0"/>
        <v>0</v>
      </c>
      <c r="K21" s="40">
        <f t="shared" si="1"/>
        <v>0</v>
      </c>
      <c r="L21" s="40">
        <f t="shared" si="2"/>
        <v>0</v>
      </c>
      <c r="M21" s="40">
        <f t="shared" si="3"/>
        <v>0</v>
      </c>
      <c r="O21" s="577"/>
      <c r="P21" s="616"/>
      <c r="R21" s="614"/>
      <c r="S21" s="540"/>
      <c r="T21" s="543"/>
      <c r="U21" s="543"/>
    </row>
    <row r="22" spans="1:21" s="28" customFormat="1" ht="15" customHeight="1">
      <c r="A22" s="550"/>
      <c r="B22" s="552"/>
      <c r="C22" s="554" t="s">
        <v>469</v>
      </c>
      <c r="D22" s="184" t="s">
        <v>508</v>
      </c>
      <c r="E22" s="38">
        <v>0</v>
      </c>
      <c r="F22" s="39"/>
      <c r="G22" s="39"/>
      <c r="H22" s="39"/>
      <c r="I22" s="39"/>
      <c r="J22" s="40" t="str">
        <f t="shared" si="0"/>
        <v/>
      </c>
      <c r="K22" s="40" t="str">
        <f t="shared" si="1"/>
        <v/>
      </c>
      <c r="L22" s="40" t="str">
        <f t="shared" si="2"/>
        <v/>
      </c>
      <c r="M22" s="40" t="str">
        <f t="shared" si="3"/>
        <v/>
      </c>
      <c r="O22" s="577"/>
      <c r="P22" s="616"/>
      <c r="R22" s="614"/>
      <c r="S22" s="540"/>
      <c r="T22" s="543"/>
      <c r="U22" s="543"/>
    </row>
    <row r="23" spans="1:21" s="28" customFormat="1" ht="15" customHeight="1">
      <c r="A23" s="550"/>
      <c r="B23" s="552"/>
      <c r="C23" s="554"/>
      <c r="D23" s="185" t="s">
        <v>505</v>
      </c>
      <c r="E23" s="38">
        <v>0</v>
      </c>
      <c r="F23" s="39"/>
      <c r="G23" s="39"/>
      <c r="H23" s="39"/>
      <c r="I23" s="39"/>
      <c r="J23" s="40" t="str">
        <f t="shared" si="0"/>
        <v/>
      </c>
      <c r="K23" s="40" t="str">
        <f t="shared" si="1"/>
        <v/>
      </c>
      <c r="L23" s="40" t="str">
        <f t="shared" si="2"/>
        <v/>
      </c>
      <c r="M23" s="40" t="str">
        <f t="shared" si="3"/>
        <v/>
      </c>
      <c r="O23" s="577"/>
      <c r="P23" s="616"/>
      <c r="R23" s="614"/>
      <c r="S23" s="540"/>
      <c r="T23" s="543"/>
      <c r="U23" s="543"/>
    </row>
    <row r="24" spans="1:21" s="28" customFormat="1" ht="15" customHeight="1">
      <c r="A24" s="550"/>
      <c r="B24" s="552"/>
      <c r="C24" s="554" t="s">
        <v>470</v>
      </c>
      <c r="D24" s="185" t="s">
        <v>506</v>
      </c>
      <c r="E24" s="38">
        <v>60</v>
      </c>
      <c r="F24" s="39"/>
      <c r="G24" s="39"/>
      <c r="H24" s="39"/>
      <c r="I24" s="39"/>
      <c r="J24" s="40">
        <f t="shared" si="0"/>
        <v>0</v>
      </c>
      <c r="K24" s="40">
        <f t="shared" si="1"/>
        <v>0</v>
      </c>
      <c r="L24" s="40">
        <f t="shared" si="2"/>
        <v>0</v>
      </c>
      <c r="M24" s="40">
        <f t="shared" si="3"/>
        <v>0</v>
      </c>
      <c r="O24" s="577"/>
      <c r="P24" s="616"/>
      <c r="Q24" s="57"/>
      <c r="R24" s="614"/>
      <c r="S24" s="540"/>
      <c r="T24" s="543"/>
      <c r="U24" s="543"/>
    </row>
    <row r="25" spans="1:21" s="28" customFormat="1" ht="15" customHeight="1">
      <c r="A25" s="550"/>
      <c r="B25" s="552"/>
      <c r="C25" s="554"/>
      <c r="D25" s="185" t="s">
        <v>498</v>
      </c>
      <c r="E25" s="38">
        <v>24</v>
      </c>
      <c r="F25" s="39">
        <v>4</v>
      </c>
      <c r="G25" s="39"/>
      <c r="H25" s="39"/>
      <c r="I25" s="39"/>
      <c r="J25" s="40">
        <f t="shared" si="0"/>
        <v>0.16666666666666666</v>
      </c>
      <c r="K25" s="40">
        <f t="shared" si="1"/>
        <v>0.16666666666666666</v>
      </c>
      <c r="L25" s="40">
        <f t="shared" si="2"/>
        <v>0.16666666666666666</v>
      </c>
      <c r="M25" s="40">
        <f t="shared" si="3"/>
        <v>0.16666666666666666</v>
      </c>
      <c r="O25" s="577"/>
      <c r="P25" s="616"/>
      <c r="Q25" s="79"/>
      <c r="R25" s="615"/>
      <c r="S25" s="541"/>
      <c r="T25" s="544"/>
      <c r="U25" s="544"/>
    </row>
    <row r="26" spans="1:21" s="28" customFormat="1" ht="15" customHeight="1">
      <c r="A26" s="555">
        <v>3</v>
      </c>
      <c r="B26" s="601" t="str">
        <f>'1.Metas ATD H.'!B32</f>
        <v>Pinos</v>
      </c>
      <c r="C26" s="568" t="s">
        <v>468</v>
      </c>
      <c r="D26" s="183" t="s">
        <v>504</v>
      </c>
      <c r="E26" s="31">
        <v>1192</v>
      </c>
      <c r="F26" s="33"/>
      <c r="G26" s="33"/>
      <c r="H26" s="33"/>
      <c r="I26" s="33"/>
      <c r="J26" s="34">
        <f t="shared" si="0"/>
        <v>0</v>
      </c>
      <c r="K26" s="34">
        <f t="shared" si="1"/>
        <v>0</v>
      </c>
      <c r="L26" s="34">
        <f t="shared" si="2"/>
        <v>0</v>
      </c>
      <c r="M26" s="34">
        <f t="shared" si="3"/>
        <v>0</v>
      </c>
      <c r="S26" s="27"/>
    </row>
    <row r="27" spans="1:21" s="28" customFormat="1" ht="15" customHeight="1">
      <c r="A27" s="555"/>
      <c r="B27" s="602"/>
      <c r="C27" s="568"/>
      <c r="D27" s="183" t="s">
        <v>507</v>
      </c>
      <c r="E27" s="31">
        <v>83</v>
      </c>
      <c r="F27" s="33">
        <v>0</v>
      </c>
      <c r="G27" s="33"/>
      <c r="H27" s="33"/>
      <c r="I27" s="33"/>
      <c r="J27" s="34">
        <f t="shared" si="0"/>
        <v>0</v>
      </c>
      <c r="K27" s="34">
        <f t="shared" si="1"/>
        <v>0</v>
      </c>
      <c r="L27" s="34">
        <f t="shared" si="2"/>
        <v>0</v>
      </c>
      <c r="M27" s="34">
        <f t="shared" si="3"/>
        <v>0</v>
      </c>
      <c r="S27" s="27"/>
    </row>
    <row r="28" spans="1:21" s="28" customFormat="1" ht="15" customHeight="1">
      <c r="A28" s="555"/>
      <c r="B28" s="602"/>
      <c r="C28" s="568" t="s">
        <v>469</v>
      </c>
      <c r="D28" s="183" t="s">
        <v>508</v>
      </c>
      <c r="E28" s="31">
        <v>0</v>
      </c>
      <c r="F28" s="33"/>
      <c r="G28" s="33"/>
      <c r="H28" s="33"/>
      <c r="I28" s="33"/>
      <c r="J28" s="34" t="str">
        <f t="shared" si="0"/>
        <v/>
      </c>
      <c r="K28" s="34" t="str">
        <f t="shared" si="1"/>
        <v/>
      </c>
      <c r="L28" s="34" t="str">
        <f t="shared" si="2"/>
        <v/>
      </c>
      <c r="M28" s="34" t="str">
        <f t="shared" si="3"/>
        <v/>
      </c>
      <c r="O28" s="61"/>
      <c r="P28" s="582" t="s">
        <v>4</v>
      </c>
      <c r="Q28" s="582"/>
      <c r="R28" s="582"/>
      <c r="S28" s="27"/>
    </row>
    <row r="29" spans="1:21" s="28" customFormat="1" ht="15" customHeight="1">
      <c r="A29" s="555"/>
      <c r="B29" s="602"/>
      <c r="C29" s="568"/>
      <c r="D29" s="183" t="s">
        <v>505</v>
      </c>
      <c r="E29" s="31">
        <v>0</v>
      </c>
      <c r="F29" s="33"/>
      <c r="G29" s="33"/>
      <c r="H29" s="33"/>
      <c r="I29" s="33"/>
      <c r="J29" s="34" t="str">
        <f t="shared" si="0"/>
        <v/>
      </c>
      <c r="K29" s="34" t="str">
        <f t="shared" si="1"/>
        <v/>
      </c>
      <c r="L29" s="34" t="str">
        <f t="shared" si="2"/>
        <v/>
      </c>
      <c r="M29" s="34" t="str">
        <f t="shared" si="3"/>
        <v/>
      </c>
      <c r="P29" s="584" t="s">
        <v>614</v>
      </c>
      <c r="Q29" s="159"/>
      <c r="R29" s="587" t="s">
        <v>471</v>
      </c>
      <c r="S29" s="27"/>
    </row>
    <row r="30" spans="1:21" s="28" customFormat="1" ht="15" customHeight="1">
      <c r="A30" s="555"/>
      <c r="B30" s="602"/>
      <c r="C30" s="568" t="s">
        <v>470</v>
      </c>
      <c r="D30" s="183" t="s">
        <v>506</v>
      </c>
      <c r="E30" s="31">
        <v>50</v>
      </c>
      <c r="F30" s="33"/>
      <c r="G30" s="33"/>
      <c r="H30" s="33"/>
      <c r="I30" s="33"/>
      <c r="J30" s="34">
        <f t="shared" si="0"/>
        <v>0</v>
      </c>
      <c r="K30" s="34">
        <f t="shared" si="1"/>
        <v>0</v>
      </c>
      <c r="L30" s="34">
        <f t="shared" si="2"/>
        <v>0</v>
      </c>
      <c r="M30" s="34">
        <f t="shared" si="3"/>
        <v>0</v>
      </c>
      <c r="P30" s="585"/>
      <c r="Q30" s="159"/>
      <c r="R30" s="587"/>
      <c r="S30" s="27"/>
    </row>
    <row r="31" spans="1:21" s="28" customFormat="1" ht="15" customHeight="1">
      <c r="A31" s="555"/>
      <c r="B31" s="603"/>
      <c r="C31" s="568"/>
      <c r="D31" s="183" t="s">
        <v>498</v>
      </c>
      <c r="E31" s="31">
        <v>20</v>
      </c>
      <c r="F31" s="33">
        <v>4</v>
      </c>
      <c r="G31" s="33"/>
      <c r="H31" s="33"/>
      <c r="I31" s="33"/>
      <c r="J31" s="34">
        <f t="shared" si="0"/>
        <v>0.2</v>
      </c>
      <c r="K31" s="34">
        <f t="shared" si="1"/>
        <v>0.2</v>
      </c>
      <c r="L31" s="34">
        <f t="shared" si="2"/>
        <v>0.2</v>
      </c>
      <c r="M31" s="34">
        <f t="shared" si="3"/>
        <v>0.2</v>
      </c>
      <c r="P31" s="585"/>
      <c r="Q31" s="159"/>
      <c r="R31" s="587"/>
      <c r="S31" s="27"/>
    </row>
    <row r="32" spans="1:21" s="28" customFormat="1" ht="15" customHeight="1">
      <c r="A32" s="550">
        <v>4</v>
      </c>
      <c r="B32" s="551" t="str">
        <f>'1.Metas ATD H.'!B40</f>
        <v>Jalpa</v>
      </c>
      <c r="C32" s="554" t="s">
        <v>468</v>
      </c>
      <c r="D32" s="184" t="s">
        <v>504</v>
      </c>
      <c r="E32" s="38">
        <v>1518</v>
      </c>
      <c r="F32" s="32"/>
      <c r="G32" s="39"/>
      <c r="H32" s="39"/>
      <c r="I32" s="39"/>
      <c r="J32" s="40">
        <f t="shared" si="0"/>
        <v>0</v>
      </c>
      <c r="K32" s="40">
        <f t="shared" si="1"/>
        <v>0</v>
      </c>
      <c r="L32" s="40">
        <f t="shared" si="2"/>
        <v>0</v>
      </c>
      <c r="M32" s="40">
        <f t="shared" si="3"/>
        <v>0</v>
      </c>
      <c r="P32" s="586"/>
      <c r="Q32" s="159"/>
      <c r="R32" s="587"/>
      <c r="S32" s="27"/>
    </row>
    <row r="33" spans="1:21" s="28" customFormat="1" ht="15" customHeight="1">
      <c r="A33" s="550"/>
      <c r="B33" s="552"/>
      <c r="C33" s="554"/>
      <c r="D33" s="185" t="s">
        <v>507</v>
      </c>
      <c r="E33" s="38">
        <v>104</v>
      </c>
      <c r="F33" s="39">
        <v>0</v>
      </c>
      <c r="G33" s="39"/>
      <c r="H33" s="39"/>
      <c r="I33" s="39"/>
      <c r="J33" s="40">
        <f t="shared" si="0"/>
        <v>0</v>
      </c>
      <c r="K33" s="40">
        <f t="shared" si="1"/>
        <v>0</v>
      </c>
      <c r="L33" s="40">
        <f t="shared" si="2"/>
        <v>0</v>
      </c>
      <c r="M33" s="40">
        <f t="shared" si="3"/>
        <v>0</v>
      </c>
      <c r="O33" s="577">
        <v>1</v>
      </c>
      <c r="P33" s="578" t="s">
        <v>904</v>
      </c>
      <c r="R33" s="579" t="s">
        <v>906</v>
      </c>
      <c r="S33" s="539">
        <v>1</v>
      </c>
      <c r="T33" s="542" t="str">
        <f>CONCATENATE(IF(S33="","",IF(S33=1,'Base de Datos'!$K$260,IF(S33=2,'Base de Datos'!$K$261))),"")</f>
        <v>Congruente con el Programa Anual Estatal 2019</v>
      </c>
      <c r="U33" s="542"/>
    </row>
    <row r="34" spans="1:21" s="28" customFormat="1" ht="15" customHeight="1">
      <c r="A34" s="550"/>
      <c r="B34" s="552"/>
      <c r="C34" s="554" t="s">
        <v>469</v>
      </c>
      <c r="D34" s="184" t="s">
        <v>508</v>
      </c>
      <c r="E34" s="38">
        <v>0</v>
      </c>
      <c r="F34" s="39"/>
      <c r="G34" s="39"/>
      <c r="H34" s="39"/>
      <c r="I34" s="39"/>
      <c r="J34" s="40" t="str">
        <f t="shared" si="0"/>
        <v/>
      </c>
      <c r="K34" s="40" t="str">
        <f t="shared" si="1"/>
        <v/>
      </c>
      <c r="L34" s="40" t="str">
        <f t="shared" si="2"/>
        <v/>
      </c>
      <c r="M34" s="40" t="str">
        <f t="shared" si="3"/>
        <v/>
      </c>
      <c r="O34" s="577"/>
      <c r="P34" s="578"/>
      <c r="R34" s="580"/>
      <c r="S34" s="540"/>
      <c r="T34" s="543"/>
      <c r="U34" s="543"/>
    </row>
    <row r="35" spans="1:21" s="28" customFormat="1" ht="15" customHeight="1">
      <c r="A35" s="550"/>
      <c r="B35" s="552"/>
      <c r="C35" s="554"/>
      <c r="D35" s="185" t="s">
        <v>505</v>
      </c>
      <c r="E35" s="38">
        <v>0</v>
      </c>
      <c r="F35" s="39"/>
      <c r="G35" s="39"/>
      <c r="H35" s="39"/>
      <c r="I35" s="39"/>
      <c r="J35" s="40" t="str">
        <f t="shared" si="0"/>
        <v/>
      </c>
      <c r="K35" s="40" t="str">
        <f t="shared" si="1"/>
        <v/>
      </c>
      <c r="L35" s="40" t="str">
        <f t="shared" si="2"/>
        <v/>
      </c>
      <c r="M35" s="40" t="str">
        <f t="shared" si="3"/>
        <v/>
      </c>
      <c r="O35" s="577"/>
      <c r="P35" s="578"/>
      <c r="R35" s="580"/>
      <c r="S35" s="540"/>
      <c r="T35" s="543"/>
      <c r="U35" s="543"/>
    </row>
    <row r="36" spans="1:21" s="28" customFormat="1" ht="15" customHeight="1">
      <c r="A36" s="550"/>
      <c r="B36" s="552"/>
      <c r="C36" s="554" t="s">
        <v>470</v>
      </c>
      <c r="D36" s="185" t="s">
        <v>506</v>
      </c>
      <c r="E36" s="38">
        <v>60</v>
      </c>
      <c r="F36" s="39"/>
      <c r="G36" s="39"/>
      <c r="H36" s="39"/>
      <c r="I36" s="39"/>
      <c r="J36" s="40">
        <f t="shared" si="0"/>
        <v>0</v>
      </c>
      <c r="K36" s="40">
        <f t="shared" si="1"/>
        <v>0</v>
      </c>
      <c r="L36" s="40">
        <f t="shared" si="2"/>
        <v>0</v>
      </c>
      <c r="M36" s="40">
        <f t="shared" si="3"/>
        <v>0</v>
      </c>
      <c r="O36" s="577"/>
      <c r="P36" s="578"/>
      <c r="R36" s="580"/>
      <c r="S36" s="540"/>
      <c r="T36" s="543"/>
      <c r="U36" s="543"/>
    </row>
    <row r="37" spans="1:21" s="28" customFormat="1" ht="15" customHeight="1">
      <c r="A37" s="550"/>
      <c r="B37" s="552"/>
      <c r="C37" s="554"/>
      <c r="D37" s="185" t="s">
        <v>498</v>
      </c>
      <c r="E37" s="38">
        <v>24</v>
      </c>
      <c r="F37" s="39">
        <v>4</v>
      </c>
      <c r="G37" s="39"/>
      <c r="H37" s="39"/>
      <c r="I37" s="39"/>
      <c r="J37" s="40">
        <f t="shared" si="0"/>
        <v>0.16666666666666666</v>
      </c>
      <c r="K37" s="40">
        <f t="shared" si="1"/>
        <v>0.16666666666666666</v>
      </c>
      <c r="L37" s="40">
        <f t="shared" si="2"/>
        <v>0.16666666666666666</v>
      </c>
      <c r="M37" s="40">
        <f t="shared" si="3"/>
        <v>0.16666666666666666</v>
      </c>
      <c r="O37" s="577"/>
      <c r="P37" s="578"/>
      <c r="Q37" s="57"/>
      <c r="R37" s="580"/>
      <c r="S37" s="540"/>
      <c r="T37" s="543"/>
      <c r="U37" s="543"/>
    </row>
    <row r="38" spans="1:21" s="28" customFormat="1" ht="15" customHeight="1">
      <c r="A38" s="555">
        <v>5</v>
      </c>
      <c r="B38" s="601" t="str">
        <f>'1.Metas ATD H.'!B48</f>
        <v>Tlaltenango</v>
      </c>
      <c r="C38" s="568" t="s">
        <v>468</v>
      </c>
      <c r="D38" s="183" t="s">
        <v>504</v>
      </c>
      <c r="E38" s="31">
        <v>771</v>
      </c>
      <c r="F38" s="33"/>
      <c r="G38" s="33"/>
      <c r="H38" s="33"/>
      <c r="I38" s="33"/>
      <c r="J38" s="34">
        <f t="shared" si="0"/>
        <v>0</v>
      </c>
      <c r="K38" s="34">
        <f t="shared" si="1"/>
        <v>0</v>
      </c>
      <c r="L38" s="34">
        <f t="shared" si="2"/>
        <v>0</v>
      </c>
      <c r="M38" s="34">
        <f t="shared" si="3"/>
        <v>0</v>
      </c>
      <c r="O38" s="577"/>
      <c r="P38" s="578"/>
      <c r="Q38" s="79"/>
      <c r="R38" s="581"/>
      <c r="S38" s="541"/>
      <c r="T38" s="544"/>
      <c r="U38" s="544"/>
    </row>
    <row r="39" spans="1:21" s="28" customFormat="1" ht="15" customHeight="1">
      <c r="A39" s="555"/>
      <c r="B39" s="602"/>
      <c r="C39" s="568"/>
      <c r="D39" s="183" t="s">
        <v>507</v>
      </c>
      <c r="E39" s="31">
        <v>51</v>
      </c>
      <c r="F39" s="33">
        <v>5</v>
      </c>
      <c r="G39" s="33"/>
      <c r="H39" s="33"/>
      <c r="I39" s="33"/>
      <c r="J39" s="34">
        <f t="shared" si="0"/>
        <v>9.8039215686274508E-2</v>
      </c>
      <c r="K39" s="34">
        <f t="shared" si="1"/>
        <v>9.8039215686274508E-2</v>
      </c>
      <c r="L39" s="34">
        <f t="shared" si="2"/>
        <v>9.8039215686274508E-2</v>
      </c>
      <c r="M39" s="34">
        <f t="shared" si="3"/>
        <v>9.8039215686274508E-2</v>
      </c>
      <c r="O39" s="577">
        <v>2</v>
      </c>
      <c r="P39" s="578" t="s">
        <v>905</v>
      </c>
      <c r="R39" s="579" t="s">
        <v>907</v>
      </c>
      <c r="S39" s="539">
        <v>2</v>
      </c>
      <c r="T39" s="542" t="str">
        <f>CONCATENATE(IF(S39="","",IF(S39=1,'Base de Datos'!$K$260,IF(S39=2,'Base de Datos'!$K$261))),"")</f>
        <v>No es congruente con el Programa Anual Estatal 2019</v>
      </c>
      <c r="U39" s="542"/>
    </row>
    <row r="40" spans="1:21" s="28" customFormat="1" ht="15" customHeight="1">
      <c r="A40" s="555"/>
      <c r="B40" s="602"/>
      <c r="C40" s="568" t="s">
        <v>469</v>
      </c>
      <c r="D40" s="183" t="s">
        <v>508</v>
      </c>
      <c r="E40" s="31">
        <v>0</v>
      </c>
      <c r="F40" s="33"/>
      <c r="G40" s="33"/>
      <c r="H40" s="33"/>
      <c r="I40" s="33"/>
      <c r="J40" s="34" t="str">
        <f t="shared" si="0"/>
        <v/>
      </c>
      <c r="K40" s="34" t="str">
        <f t="shared" si="1"/>
        <v/>
      </c>
      <c r="L40" s="34" t="str">
        <f t="shared" si="2"/>
        <v/>
      </c>
      <c r="M40" s="34" t="str">
        <f t="shared" si="3"/>
        <v/>
      </c>
      <c r="O40" s="577"/>
      <c r="P40" s="578"/>
      <c r="R40" s="580"/>
      <c r="S40" s="540"/>
      <c r="T40" s="543"/>
      <c r="U40" s="543"/>
    </row>
    <row r="41" spans="1:21" s="28" customFormat="1" ht="15" customHeight="1">
      <c r="A41" s="555"/>
      <c r="B41" s="602"/>
      <c r="C41" s="568"/>
      <c r="D41" s="183" t="s">
        <v>505</v>
      </c>
      <c r="E41" s="31">
        <v>0</v>
      </c>
      <c r="F41" s="33"/>
      <c r="G41" s="33"/>
      <c r="H41" s="33"/>
      <c r="I41" s="33"/>
      <c r="J41" s="34" t="str">
        <f t="shared" si="0"/>
        <v/>
      </c>
      <c r="K41" s="34" t="str">
        <f t="shared" si="1"/>
        <v/>
      </c>
      <c r="L41" s="34" t="str">
        <f t="shared" si="2"/>
        <v/>
      </c>
      <c r="M41" s="34" t="str">
        <f t="shared" si="3"/>
        <v/>
      </c>
      <c r="O41" s="577"/>
      <c r="P41" s="578"/>
      <c r="R41" s="580"/>
      <c r="S41" s="540"/>
      <c r="T41" s="543"/>
      <c r="U41" s="543"/>
    </row>
    <row r="42" spans="1:21" s="28" customFormat="1" ht="15" customHeight="1">
      <c r="A42" s="555"/>
      <c r="B42" s="602"/>
      <c r="C42" s="568" t="s">
        <v>470</v>
      </c>
      <c r="D42" s="183" t="s">
        <v>506</v>
      </c>
      <c r="E42" s="31">
        <v>30</v>
      </c>
      <c r="F42" s="33"/>
      <c r="G42" s="33"/>
      <c r="H42" s="33"/>
      <c r="I42" s="33"/>
      <c r="J42" s="34">
        <f t="shared" si="0"/>
        <v>0</v>
      </c>
      <c r="K42" s="34">
        <f t="shared" si="1"/>
        <v>0</v>
      </c>
      <c r="L42" s="34">
        <f t="shared" si="2"/>
        <v>0</v>
      </c>
      <c r="M42" s="34">
        <f t="shared" si="3"/>
        <v>0</v>
      </c>
      <c r="O42" s="577"/>
      <c r="P42" s="578"/>
      <c r="R42" s="580"/>
      <c r="S42" s="540"/>
      <c r="T42" s="543"/>
      <c r="U42" s="543"/>
    </row>
    <row r="43" spans="1:21" s="28" customFormat="1" ht="15" customHeight="1">
      <c r="A43" s="555"/>
      <c r="B43" s="603"/>
      <c r="C43" s="568"/>
      <c r="D43" s="183" t="s">
        <v>498</v>
      </c>
      <c r="E43" s="31">
        <v>12</v>
      </c>
      <c r="F43" s="33">
        <v>3</v>
      </c>
      <c r="G43" s="33"/>
      <c r="H43" s="33"/>
      <c r="I43" s="33"/>
      <c r="J43" s="34">
        <f t="shared" si="0"/>
        <v>0.25</v>
      </c>
      <c r="K43" s="34">
        <f t="shared" si="1"/>
        <v>0.25</v>
      </c>
      <c r="L43" s="34">
        <f t="shared" si="2"/>
        <v>0.25</v>
      </c>
      <c r="M43" s="34">
        <f t="shared" si="3"/>
        <v>0.25</v>
      </c>
      <c r="O43" s="577"/>
      <c r="P43" s="578"/>
      <c r="Q43" s="57"/>
      <c r="R43" s="580"/>
      <c r="S43" s="540"/>
      <c r="T43" s="543"/>
      <c r="U43" s="543"/>
    </row>
    <row r="44" spans="1:21" s="28" customFormat="1" ht="15" customHeight="1">
      <c r="A44" s="550">
        <v>6</v>
      </c>
      <c r="B44" s="551" t="str">
        <f>'1.Metas ATD H.'!B56</f>
        <v>Jerez</v>
      </c>
      <c r="C44" s="554" t="s">
        <v>468</v>
      </c>
      <c r="D44" s="184" t="s">
        <v>504</v>
      </c>
      <c r="E44" s="38">
        <v>1264</v>
      </c>
      <c r="F44" s="32"/>
      <c r="G44" s="39"/>
      <c r="H44" s="39"/>
      <c r="I44" s="39"/>
      <c r="J44" s="40">
        <f t="shared" si="0"/>
        <v>0</v>
      </c>
      <c r="K44" s="40">
        <f t="shared" si="1"/>
        <v>0</v>
      </c>
      <c r="L44" s="40">
        <f t="shared" si="2"/>
        <v>0</v>
      </c>
      <c r="M44" s="40">
        <f t="shared" si="3"/>
        <v>0</v>
      </c>
      <c r="O44" s="577"/>
      <c r="P44" s="578"/>
      <c r="Q44" s="79"/>
      <c r="R44" s="581"/>
      <c r="S44" s="541"/>
      <c r="T44" s="544"/>
      <c r="U44" s="544"/>
    </row>
    <row r="45" spans="1:21" s="28" customFormat="1" ht="15" customHeight="1">
      <c r="A45" s="550"/>
      <c r="B45" s="552"/>
      <c r="C45" s="554"/>
      <c r="D45" s="185" t="s">
        <v>507</v>
      </c>
      <c r="E45" s="38">
        <v>84</v>
      </c>
      <c r="F45" s="39">
        <v>0</v>
      </c>
      <c r="G45" s="39"/>
      <c r="H45" s="39"/>
      <c r="I45" s="39"/>
      <c r="J45" s="40">
        <f t="shared" si="0"/>
        <v>0</v>
      </c>
      <c r="K45" s="40">
        <f t="shared" si="1"/>
        <v>0</v>
      </c>
      <c r="L45" s="40">
        <f t="shared" si="2"/>
        <v>0</v>
      </c>
      <c r="M45" s="40">
        <f t="shared" si="3"/>
        <v>0</v>
      </c>
      <c r="S45" s="27"/>
    </row>
    <row r="46" spans="1:21" s="28" customFormat="1" ht="15" customHeight="1">
      <c r="A46" s="550"/>
      <c r="B46" s="552"/>
      <c r="C46" s="554" t="s">
        <v>469</v>
      </c>
      <c r="D46" s="184" t="s">
        <v>508</v>
      </c>
      <c r="E46" s="38">
        <v>0</v>
      </c>
      <c r="F46" s="39"/>
      <c r="G46" s="39"/>
      <c r="H46" s="39"/>
      <c r="I46" s="39"/>
      <c r="J46" s="40" t="str">
        <f t="shared" si="0"/>
        <v/>
      </c>
      <c r="K46" s="40" t="str">
        <f t="shared" si="1"/>
        <v/>
      </c>
      <c r="L46" s="40" t="str">
        <f t="shared" si="2"/>
        <v/>
      </c>
      <c r="M46" s="40" t="str">
        <f t="shared" si="3"/>
        <v/>
      </c>
      <c r="S46" s="27"/>
    </row>
    <row r="47" spans="1:21" s="28" customFormat="1" ht="15" customHeight="1">
      <c r="A47" s="550"/>
      <c r="B47" s="552"/>
      <c r="C47" s="554"/>
      <c r="D47" s="185" t="s">
        <v>505</v>
      </c>
      <c r="E47" s="38">
        <v>0</v>
      </c>
      <c r="F47" s="39"/>
      <c r="G47" s="39"/>
      <c r="H47" s="39"/>
      <c r="I47" s="39"/>
      <c r="J47" s="40" t="str">
        <f t="shared" si="0"/>
        <v/>
      </c>
      <c r="K47" s="40" t="str">
        <f t="shared" si="1"/>
        <v/>
      </c>
      <c r="L47" s="40" t="str">
        <f t="shared" si="2"/>
        <v/>
      </c>
      <c r="M47" s="40" t="str">
        <f t="shared" si="3"/>
        <v/>
      </c>
      <c r="P47" s="582" t="s">
        <v>5</v>
      </c>
      <c r="Q47" s="582"/>
      <c r="R47" s="582"/>
      <c r="S47" s="27"/>
    </row>
    <row r="48" spans="1:21" s="28" customFormat="1" ht="15" customHeight="1">
      <c r="A48" s="550"/>
      <c r="B48" s="552"/>
      <c r="C48" s="554" t="s">
        <v>470</v>
      </c>
      <c r="D48" s="185" t="s">
        <v>506</v>
      </c>
      <c r="E48" s="38">
        <v>50</v>
      </c>
      <c r="F48" s="39"/>
      <c r="G48" s="39"/>
      <c r="H48" s="39"/>
      <c r="I48" s="39"/>
      <c r="J48" s="40">
        <f t="shared" si="0"/>
        <v>0</v>
      </c>
      <c r="K48" s="40">
        <f t="shared" si="1"/>
        <v>0</v>
      </c>
      <c r="L48" s="40">
        <f t="shared" si="2"/>
        <v>0</v>
      </c>
      <c r="M48" s="40">
        <f t="shared" si="3"/>
        <v>0</v>
      </c>
      <c r="P48" s="584" t="s">
        <v>614</v>
      </c>
      <c r="Q48" s="159"/>
      <c r="R48" s="587" t="s">
        <v>471</v>
      </c>
      <c r="S48" s="27"/>
    </row>
    <row r="49" spans="1:21" s="28" customFormat="1" ht="15" customHeight="1">
      <c r="A49" s="550"/>
      <c r="B49" s="552"/>
      <c r="C49" s="554"/>
      <c r="D49" s="185" t="s">
        <v>498</v>
      </c>
      <c r="E49" s="38">
        <v>20</v>
      </c>
      <c r="F49" s="39">
        <v>4</v>
      </c>
      <c r="G49" s="39"/>
      <c r="H49" s="39"/>
      <c r="I49" s="39"/>
      <c r="J49" s="40">
        <f t="shared" si="0"/>
        <v>0.2</v>
      </c>
      <c r="K49" s="40">
        <f t="shared" si="1"/>
        <v>0.2</v>
      </c>
      <c r="L49" s="40">
        <f t="shared" si="2"/>
        <v>0.2</v>
      </c>
      <c r="M49" s="40">
        <f t="shared" si="3"/>
        <v>0.2</v>
      </c>
      <c r="P49" s="585"/>
      <c r="Q49" s="159"/>
      <c r="R49" s="587"/>
      <c r="S49" s="27"/>
    </row>
    <row r="50" spans="1:21" s="28" customFormat="1" ht="15" customHeight="1">
      <c r="A50" s="555">
        <v>7</v>
      </c>
      <c r="B50" s="606" t="str">
        <f>'1.Metas ATD H.'!B64</f>
        <v>Fresnillo</v>
      </c>
      <c r="C50" s="568" t="s">
        <v>468</v>
      </c>
      <c r="D50" s="183" t="s">
        <v>504</v>
      </c>
      <c r="E50" s="31">
        <v>1929</v>
      </c>
      <c r="F50" s="33"/>
      <c r="G50" s="33"/>
      <c r="H50" s="33"/>
      <c r="I50" s="33"/>
      <c r="J50" s="34">
        <f t="shared" si="0"/>
        <v>0</v>
      </c>
      <c r="K50" s="34">
        <f t="shared" si="1"/>
        <v>0</v>
      </c>
      <c r="L50" s="34">
        <f t="shared" si="2"/>
        <v>0</v>
      </c>
      <c r="M50" s="34">
        <f t="shared" si="3"/>
        <v>0</v>
      </c>
      <c r="P50" s="585"/>
      <c r="Q50" s="159"/>
      <c r="R50" s="587"/>
      <c r="S50" s="27"/>
    </row>
    <row r="51" spans="1:21" s="28" customFormat="1" ht="15" customHeight="1">
      <c r="A51" s="555"/>
      <c r="B51" s="606"/>
      <c r="C51" s="568"/>
      <c r="D51" s="183" t="s">
        <v>507</v>
      </c>
      <c r="E51" s="31">
        <v>129</v>
      </c>
      <c r="F51" s="33">
        <v>0</v>
      </c>
      <c r="G51" s="33"/>
      <c r="H51" s="33"/>
      <c r="I51" s="33"/>
      <c r="J51" s="34">
        <f t="shared" si="0"/>
        <v>0</v>
      </c>
      <c r="K51" s="34">
        <f t="shared" si="1"/>
        <v>0</v>
      </c>
      <c r="L51" s="34">
        <f t="shared" si="2"/>
        <v>0</v>
      </c>
      <c r="M51" s="34">
        <f t="shared" si="3"/>
        <v>0</v>
      </c>
      <c r="P51" s="586"/>
      <c r="Q51" s="159"/>
      <c r="R51" s="587"/>
      <c r="S51" s="27"/>
    </row>
    <row r="52" spans="1:21" s="28" customFormat="1" ht="15" customHeight="1">
      <c r="A52" s="555"/>
      <c r="B52" s="606"/>
      <c r="C52" s="568" t="s">
        <v>469</v>
      </c>
      <c r="D52" s="183" t="s">
        <v>508</v>
      </c>
      <c r="E52" s="31">
        <v>0</v>
      </c>
      <c r="F52" s="33"/>
      <c r="G52" s="33"/>
      <c r="H52" s="33"/>
      <c r="I52" s="33"/>
      <c r="J52" s="34" t="str">
        <f t="shared" si="0"/>
        <v/>
      </c>
      <c r="K52" s="34" t="str">
        <f t="shared" si="1"/>
        <v/>
      </c>
      <c r="L52" s="34" t="str">
        <f t="shared" si="2"/>
        <v/>
      </c>
      <c r="M52" s="34" t="str">
        <f t="shared" si="3"/>
        <v/>
      </c>
      <c r="O52" s="577">
        <v>1</v>
      </c>
      <c r="P52" s="579" t="s">
        <v>906</v>
      </c>
      <c r="R52" s="579" t="s">
        <v>906</v>
      </c>
      <c r="S52" s="539">
        <v>1</v>
      </c>
      <c r="T52" s="542" t="str">
        <f>CONCATENATE(IF(S52="","",IF(S52=1,'Base de Datos'!$K$260,IF(S52=2,'Base de Datos'!$K$261))),"")</f>
        <v>Congruente con el Programa Anual Estatal 2019</v>
      </c>
      <c r="U52" s="542"/>
    </row>
    <row r="53" spans="1:21" s="28" customFormat="1" ht="15" customHeight="1">
      <c r="A53" s="555"/>
      <c r="B53" s="606"/>
      <c r="C53" s="568"/>
      <c r="D53" s="183" t="s">
        <v>505</v>
      </c>
      <c r="E53" s="31">
        <v>0</v>
      </c>
      <c r="F53" s="33"/>
      <c r="G53" s="33"/>
      <c r="H53" s="33"/>
      <c r="I53" s="33"/>
      <c r="J53" s="34" t="str">
        <f t="shared" si="0"/>
        <v/>
      </c>
      <c r="K53" s="34" t="str">
        <f t="shared" si="1"/>
        <v/>
      </c>
      <c r="L53" s="34" t="str">
        <f t="shared" si="2"/>
        <v/>
      </c>
      <c r="M53" s="34" t="str">
        <f t="shared" si="3"/>
        <v/>
      </c>
      <c r="O53" s="577"/>
      <c r="P53" s="580"/>
      <c r="R53" s="580"/>
      <c r="S53" s="540"/>
      <c r="T53" s="543"/>
      <c r="U53" s="543"/>
    </row>
    <row r="54" spans="1:21" s="28" customFormat="1" ht="15" customHeight="1">
      <c r="A54" s="555"/>
      <c r="B54" s="606"/>
      <c r="C54" s="568" t="s">
        <v>470</v>
      </c>
      <c r="D54" s="183" t="s">
        <v>506</v>
      </c>
      <c r="E54" s="31">
        <v>80</v>
      </c>
      <c r="F54" s="33"/>
      <c r="G54" s="33"/>
      <c r="H54" s="33"/>
      <c r="I54" s="33"/>
      <c r="J54" s="34">
        <f t="shared" si="0"/>
        <v>0</v>
      </c>
      <c r="K54" s="34">
        <f t="shared" si="1"/>
        <v>0</v>
      </c>
      <c r="L54" s="34">
        <f t="shared" si="2"/>
        <v>0</v>
      </c>
      <c r="M54" s="34">
        <f t="shared" si="3"/>
        <v>0</v>
      </c>
      <c r="O54" s="577"/>
      <c r="P54" s="580"/>
      <c r="R54" s="580"/>
      <c r="S54" s="540"/>
      <c r="T54" s="543"/>
      <c r="U54" s="543"/>
    </row>
    <row r="55" spans="1:21" s="28" customFormat="1" ht="15" customHeight="1">
      <c r="A55" s="555"/>
      <c r="B55" s="606"/>
      <c r="C55" s="568"/>
      <c r="D55" s="183" t="s">
        <v>498</v>
      </c>
      <c r="E55" s="31">
        <v>32</v>
      </c>
      <c r="F55" s="33">
        <v>4</v>
      </c>
      <c r="G55" s="33"/>
      <c r="H55" s="33"/>
      <c r="I55" s="33"/>
      <c r="J55" s="34">
        <f t="shared" si="0"/>
        <v>0.125</v>
      </c>
      <c r="K55" s="34">
        <f t="shared" si="1"/>
        <v>0.125</v>
      </c>
      <c r="L55" s="34">
        <f t="shared" si="2"/>
        <v>0.125</v>
      </c>
      <c r="M55" s="34">
        <f t="shared" si="3"/>
        <v>0.125</v>
      </c>
      <c r="O55" s="577"/>
      <c r="P55" s="580"/>
      <c r="R55" s="580"/>
      <c r="S55" s="540"/>
      <c r="T55" s="543"/>
      <c r="U55" s="543"/>
    </row>
    <row r="56" spans="1:21" s="28" customFormat="1" ht="15" customHeight="1">
      <c r="A56" s="550">
        <v>8</v>
      </c>
      <c r="B56" s="551" t="str">
        <f>'1.Metas ATD H.'!B72</f>
        <v>Sombrerete</v>
      </c>
      <c r="C56" s="554" t="s">
        <v>468</v>
      </c>
      <c r="D56" s="184" t="s">
        <v>504</v>
      </c>
      <c r="E56" s="38">
        <v>1458</v>
      </c>
      <c r="F56" s="32"/>
      <c r="G56" s="39"/>
      <c r="H56" s="39"/>
      <c r="I56" s="39"/>
      <c r="J56" s="40">
        <f t="shared" si="0"/>
        <v>0</v>
      </c>
      <c r="K56" s="40">
        <f t="shared" si="1"/>
        <v>0</v>
      </c>
      <c r="L56" s="40">
        <f t="shared" si="2"/>
        <v>0</v>
      </c>
      <c r="M56" s="40">
        <f t="shared" si="3"/>
        <v>0</v>
      </c>
      <c r="O56" s="577"/>
      <c r="P56" s="580"/>
      <c r="Q56" s="57"/>
      <c r="R56" s="580"/>
      <c r="S56" s="540"/>
      <c r="T56" s="543"/>
      <c r="U56" s="543"/>
    </row>
    <row r="57" spans="1:21" s="28" customFormat="1" ht="15" customHeight="1">
      <c r="A57" s="550"/>
      <c r="B57" s="552"/>
      <c r="C57" s="554"/>
      <c r="D57" s="185" t="s">
        <v>507</v>
      </c>
      <c r="E57" s="38">
        <v>102</v>
      </c>
      <c r="F57" s="39">
        <v>0</v>
      </c>
      <c r="G57" s="39"/>
      <c r="H57" s="39"/>
      <c r="I57" s="39"/>
      <c r="J57" s="40">
        <f t="shared" si="0"/>
        <v>0</v>
      </c>
      <c r="K57" s="40">
        <f t="shared" si="1"/>
        <v>0</v>
      </c>
      <c r="L57" s="40">
        <f t="shared" si="2"/>
        <v>0</v>
      </c>
      <c r="M57" s="40">
        <f t="shared" si="3"/>
        <v>0</v>
      </c>
      <c r="O57" s="577"/>
      <c r="P57" s="581"/>
      <c r="Q57" s="79"/>
      <c r="R57" s="581"/>
      <c r="S57" s="541"/>
      <c r="T57" s="544"/>
      <c r="U57" s="544"/>
    </row>
    <row r="58" spans="1:21" s="28" customFormat="1" ht="15" customHeight="1">
      <c r="A58" s="550"/>
      <c r="B58" s="552"/>
      <c r="C58" s="554" t="s">
        <v>469</v>
      </c>
      <c r="D58" s="184" t="s">
        <v>508</v>
      </c>
      <c r="E58" s="38">
        <v>0</v>
      </c>
      <c r="F58" s="39"/>
      <c r="G58" s="39"/>
      <c r="H58" s="39"/>
      <c r="I58" s="39"/>
      <c r="J58" s="40" t="str">
        <f t="shared" si="0"/>
        <v/>
      </c>
      <c r="K58" s="40" t="str">
        <f t="shared" si="1"/>
        <v/>
      </c>
      <c r="L58" s="40" t="str">
        <f t="shared" si="2"/>
        <v/>
      </c>
      <c r="M58" s="40" t="str">
        <f t="shared" si="3"/>
        <v/>
      </c>
      <c r="O58" s="577">
        <v>2</v>
      </c>
      <c r="P58" s="578" t="s">
        <v>905</v>
      </c>
      <c r="R58" s="579" t="s">
        <v>907</v>
      </c>
      <c r="S58" s="539">
        <v>2</v>
      </c>
      <c r="T58" s="542" t="str">
        <f>CONCATENATE(IF(S58="","",IF(S58=1,'Base de Datos'!$K$260,IF(S58=2,'Base de Datos'!$K$261))),"")</f>
        <v>No es congruente con el Programa Anual Estatal 2019</v>
      </c>
      <c r="U58" s="542"/>
    </row>
    <row r="59" spans="1:21" s="28" customFormat="1" ht="15" customHeight="1">
      <c r="A59" s="550"/>
      <c r="B59" s="552"/>
      <c r="C59" s="554"/>
      <c r="D59" s="185" t="s">
        <v>505</v>
      </c>
      <c r="E59" s="38">
        <v>0</v>
      </c>
      <c r="F59" s="39"/>
      <c r="G59" s="39"/>
      <c r="H59" s="39"/>
      <c r="I59" s="39"/>
      <c r="J59" s="40" t="str">
        <f t="shared" si="0"/>
        <v/>
      </c>
      <c r="K59" s="40" t="str">
        <f t="shared" si="1"/>
        <v/>
      </c>
      <c r="L59" s="40" t="str">
        <f t="shared" si="2"/>
        <v/>
      </c>
      <c r="M59" s="40" t="str">
        <f t="shared" si="3"/>
        <v/>
      </c>
      <c r="O59" s="577"/>
      <c r="P59" s="578"/>
      <c r="R59" s="580"/>
      <c r="S59" s="540"/>
      <c r="T59" s="543"/>
      <c r="U59" s="543"/>
    </row>
    <row r="60" spans="1:21" s="28" customFormat="1" ht="15" customHeight="1">
      <c r="A60" s="550"/>
      <c r="B60" s="552"/>
      <c r="C60" s="554" t="s">
        <v>470</v>
      </c>
      <c r="D60" s="185" t="s">
        <v>506</v>
      </c>
      <c r="E60" s="38">
        <v>60</v>
      </c>
      <c r="F60" s="39"/>
      <c r="G60" s="39"/>
      <c r="H60" s="39"/>
      <c r="I60" s="39"/>
      <c r="J60" s="40">
        <f t="shared" si="0"/>
        <v>0</v>
      </c>
      <c r="K60" s="40">
        <f t="shared" si="1"/>
        <v>0</v>
      </c>
      <c r="L60" s="40">
        <f t="shared" si="2"/>
        <v>0</v>
      </c>
      <c r="M60" s="40">
        <f t="shared" si="3"/>
        <v>0</v>
      </c>
      <c r="O60" s="577"/>
      <c r="P60" s="578"/>
      <c r="R60" s="580"/>
      <c r="S60" s="540"/>
      <c r="T60" s="543"/>
      <c r="U60" s="543"/>
    </row>
    <row r="61" spans="1:21" s="28" customFormat="1" ht="15" customHeight="1">
      <c r="A61" s="550"/>
      <c r="B61" s="552"/>
      <c r="C61" s="554"/>
      <c r="D61" s="185" t="s">
        <v>498</v>
      </c>
      <c r="E61" s="38">
        <v>24</v>
      </c>
      <c r="F61" s="39">
        <v>4</v>
      </c>
      <c r="G61" s="39"/>
      <c r="H61" s="39"/>
      <c r="I61" s="39"/>
      <c r="J61" s="40">
        <f t="shared" si="0"/>
        <v>0.16666666666666666</v>
      </c>
      <c r="K61" s="40">
        <f t="shared" si="1"/>
        <v>0.16666666666666666</v>
      </c>
      <c r="L61" s="40">
        <f t="shared" si="2"/>
        <v>0.16666666666666666</v>
      </c>
      <c r="M61" s="40">
        <f t="shared" si="3"/>
        <v>0.16666666666666666</v>
      </c>
      <c r="O61" s="577"/>
      <c r="P61" s="578"/>
      <c r="R61" s="580"/>
      <c r="S61" s="540"/>
      <c r="T61" s="543"/>
      <c r="U61" s="543"/>
    </row>
    <row r="62" spans="1:21" s="28" customFormat="1" ht="15" customHeight="1">
      <c r="A62" s="555">
        <v>9</v>
      </c>
      <c r="B62" s="606" t="str">
        <f>'1.Metas ATD H.'!B80</f>
        <v>Río Grande</v>
      </c>
      <c r="C62" s="568" t="s">
        <v>468</v>
      </c>
      <c r="D62" s="183" t="s">
        <v>504</v>
      </c>
      <c r="E62" s="31">
        <v>1575</v>
      </c>
      <c r="F62" s="33"/>
      <c r="G62" s="33"/>
      <c r="H62" s="33"/>
      <c r="I62" s="33"/>
      <c r="J62" s="34">
        <f t="shared" si="0"/>
        <v>0</v>
      </c>
      <c r="K62" s="34">
        <f t="shared" si="1"/>
        <v>0</v>
      </c>
      <c r="L62" s="34">
        <f t="shared" si="2"/>
        <v>0</v>
      </c>
      <c r="M62" s="34">
        <f t="shared" si="3"/>
        <v>0</v>
      </c>
      <c r="O62" s="577"/>
      <c r="P62" s="578"/>
      <c r="Q62" s="57"/>
      <c r="R62" s="580"/>
      <c r="S62" s="540"/>
      <c r="T62" s="543"/>
      <c r="U62" s="543"/>
    </row>
    <row r="63" spans="1:21" s="28" customFormat="1" ht="15" customHeight="1">
      <c r="A63" s="555"/>
      <c r="B63" s="606"/>
      <c r="C63" s="568"/>
      <c r="D63" s="183" t="s">
        <v>507</v>
      </c>
      <c r="E63" s="31">
        <v>118</v>
      </c>
      <c r="F63" s="33">
        <v>0</v>
      </c>
      <c r="G63" s="33"/>
      <c r="H63" s="33"/>
      <c r="I63" s="33"/>
      <c r="J63" s="34">
        <f t="shared" si="0"/>
        <v>0</v>
      </c>
      <c r="K63" s="34">
        <f t="shared" si="1"/>
        <v>0</v>
      </c>
      <c r="L63" s="34">
        <f t="shared" si="2"/>
        <v>0</v>
      </c>
      <c r="M63" s="34">
        <f t="shared" si="3"/>
        <v>0</v>
      </c>
      <c r="O63" s="577"/>
      <c r="P63" s="578"/>
      <c r="Q63" s="79"/>
      <c r="R63" s="581"/>
      <c r="S63" s="541"/>
      <c r="T63" s="544"/>
      <c r="U63" s="544"/>
    </row>
    <row r="64" spans="1:21" s="28" customFormat="1" ht="15" customHeight="1">
      <c r="A64" s="555"/>
      <c r="B64" s="606"/>
      <c r="C64" s="568" t="s">
        <v>469</v>
      </c>
      <c r="D64" s="183" t="s">
        <v>508</v>
      </c>
      <c r="E64" s="31">
        <v>0</v>
      </c>
      <c r="F64" s="33"/>
      <c r="G64" s="33"/>
      <c r="H64" s="33"/>
      <c r="I64" s="33"/>
      <c r="J64" s="34" t="str">
        <f t="shared" si="0"/>
        <v/>
      </c>
      <c r="K64" s="34" t="str">
        <f t="shared" si="1"/>
        <v/>
      </c>
      <c r="L64" s="34" t="str">
        <f t="shared" si="2"/>
        <v/>
      </c>
      <c r="M64" s="34" t="str">
        <f t="shared" si="3"/>
        <v/>
      </c>
      <c r="S64" s="27"/>
    </row>
    <row r="65" spans="1:21" s="28" customFormat="1" ht="15" customHeight="1">
      <c r="A65" s="555"/>
      <c r="B65" s="606"/>
      <c r="C65" s="568"/>
      <c r="D65" s="183" t="s">
        <v>505</v>
      </c>
      <c r="E65" s="31">
        <v>0</v>
      </c>
      <c r="F65" s="33"/>
      <c r="G65" s="33"/>
      <c r="H65" s="33"/>
      <c r="I65" s="33"/>
      <c r="J65" s="34" t="str">
        <f t="shared" si="0"/>
        <v/>
      </c>
      <c r="K65" s="34" t="str">
        <f t="shared" si="1"/>
        <v/>
      </c>
      <c r="L65" s="34" t="str">
        <f t="shared" si="2"/>
        <v/>
      </c>
      <c r="M65" s="34" t="str">
        <f t="shared" si="3"/>
        <v/>
      </c>
      <c r="S65" s="27"/>
    </row>
    <row r="66" spans="1:21" s="28" customFormat="1" ht="15" customHeight="1">
      <c r="A66" s="555"/>
      <c r="B66" s="606"/>
      <c r="C66" s="568" t="s">
        <v>470</v>
      </c>
      <c r="D66" s="183" t="s">
        <v>506</v>
      </c>
      <c r="E66" s="31">
        <v>70</v>
      </c>
      <c r="F66" s="33"/>
      <c r="G66" s="33"/>
      <c r="H66" s="33"/>
      <c r="I66" s="33"/>
      <c r="J66" s="34">
        <f t="shared" si="0"/>
        <v>0</v>
      </c>
      <c r="K66" s="34">
        <f t="shared" si="1"/>
        <v>0</v>
      </c>
      <c r="L66" s="34">
        <f t="shared" si="2"/>
        <v>0</v>
      </c>
      <c r="M66" s="34">
        <f t="shared" si="3"/>
        <v>0</v>
      </c>
      <c r="P66" s="582" t="s">
        <v>6</v>
      </c>
      <c r="Q66" s="582"/>
      <c r="R66" s="582"/>
      <c r="S66" s="27"/>
    </row>
    <row r="67" spans="1:21" s="28" customFormat="1" ht="15" customHeight="1">
      <c r="A67" s="555"/>
      <c r="B67" s="606"/>
      <c r="C67" s="568"/>
      <c r="D67" s="183" t="s">
        <v>498</v>
      </c>
      <c r="E67" s="31">
        <v>28</v>
      </c>
      <c r="F67" s="33">
        <v>4</v>
      </c>
      <c r="G67" s="33"/>
      <c r="H67" s="33"/>
      <c r="I67" s="33"/>
      <c r="J67" s="34">
        <f t="shared" si="0"/>
        <v>0.14285714285714285</v>
      </c>
      <c r="K67" s="34">
        <f t="shared" si="1"/>
        <v>0.14285714285714285</v>
      </c>
      <c r="L67" s="34">
        <f t="shared" si="2"/>
        <v>0.14285714285714285</v>
      </c>
      <c r="M67" s="34">
        <f t="shared" si="3"/>
        <v>0.14285714285714285</v>
      </c>
      <c r="P67" s="584" t="s">
        <v>614</v>
      </c>
      <c r="Q67" s="159"/>
      <c r="R67" s="587" t="s">
        <v>471</v>
      </c>
      <c r="S67" s="27"/>
    </row>
    <row r="68" spans="1:21" s="28" customFormat="1" ht="15" customHeight="1">
      <c r="A68" s="550">
        <v>10</v>
      </c>
      <c r="B68" s="551" t="str">
        <f>'1.Metas ATD H.'!B88</f>
        <v>Guadalupe</v>
      </c>
      <c r="C68" s="554" t="s">
        <v>468</v>
      </c>
      <c r="D68" s="184" t="s">
        <v>504</v>
      </c>
      <c r="E68" s="38">
        <v>2170</v>
      </c>
      <c r="F68" s="32"/>
      <c r="G68" s="39"/>
      <c r="H68" s="39"/>
      <c r="I68" s="39"/>
      <c r="J68" s="40">
        <f t="shared" si="0"/>
        <v>0</v>
      </c>
      <c r="K68" s="40">
        <f t="shared" si="1"/>
        <v>0</v>
      </c>
      <c r="L68" s="40">
        <f t="shared" si="2"/>
        <v>0</v>
      </c>
      <c r="M68" s="40">
        <f t="shared" si="3"/>
        <v>0</v>
      </c>
      <c r="P68" s="585"/>
      <c r="Q68" s="159"/>
      <c r="R68" s="587"/>
      <c r="S68" s="27"/>
    </row>
    <row r="69" spans="1:21" s="28" customFormat="1" ht="15" customHeight="1">
      <c r="A69" s="550"/>
      <c r="B69" s="552"/>
      <c r="C69" s="554"/>
      <c r="D69" s="185" t="s">
        <v>507</v>
      </c>
      <c r="E69" s="38">
        <v>150</v>
      </c>
      <c r="F69" s="39">
        <v>1</v>
      </c>
      <c r="G69" s="39"/>
      <c r="H69" s="39"/>
      <c r="I69" s="39"/>
      <c r="J69" s="40">
        <f t="shared" si="0"/>
        <v>6.6666666666666671E-3</v>
      </c>
      <c r="K69" s="40">
        <f t="shared" si="1"/>
        <v>6.6666666666666671E-3</v>
      </c>
      <c r="L69" s="40">
        <f t="shared" si="2"/>
        <v>6.6666666666666671E-3</v>
      </c>
      <c r="M69" s="40">
        <f t="shared" si="3"/>
        <v>6.6666666666666671E-3</v>
      </c>
      <c r="P69" s="585"/>
      <c r="Q69" s="159"/>
      <c r="R69" s="587"/>
      <c r="S69" s="27"/>
    </row>
    <row r="70" spans="1:21" s="28" customFormat="1" ht="15" customHeight="1">
      <c r="A70" s="550"/>
      <c r="B70" s="552"/>
      <c r="C70" s="554" t="s">
        <v>469</v>
      </c>
      <c r="D70" s="184" t="s">
        <v>508</v>
      </c>
      <c r="E70" s="38">
        <v>0</v>
      </c>
      <c r="F70" s="39"/>
      <c r="G70" s="39"/>
      <c r="H70" s="39"/>
      <c r="I70" s="39"/>
      <c r="J70" s="40" t="str">
        <f t="shared" si="0"/>
        <v/>
      </c>
      <c r="K70" s="40" t="str">
        <f t="shared" si="1"/>
        <v/>
      </c>
      <c r="L70" s="40" t="str">
        <f t="shared" si="2"/>
        <v/>
      </c>
      <c r="M70" s="40" t="str">
        <f t="shared" si="3"/>
        <v/>
      </c>
      <c r="P70" s="586"/>
      <c r="Q70" s="159"/>
      <c r="R70" s="587"/>
      <c r="S70" s="27"/>
    </row>
    <row r="71" spans="1:21" s="28" customFormat="1" ht="15" customHeight="1">
      <c r="A71" s="550"/>
      <c r="B71" s="552"/>
      <c r="C71" s="554"/>
      <c r="D71" s="185" t="s">
        <v>505</v>
      </c>
      <c r="E71" s="38">
        <v>0</v>
      </c>
      <c r="F71" s="39"/>
      <c r="G71" s="39"/>
      <c r="H71" s="39"/>
      <c r="I71" s="39"/>
      <c r="J71" s="40" t="str">
        <f t="shared" si="0"/>
        <v/>
      </c>
      <c r="K71" s="40" t="str">
        <f t="shared" si="1"/>
        <v/>
      </c>
      <c r="L71" s="40" t="str">
        <f t="shared" si="2"/>
        <v/>
      </c>
      <c r="M71" s="40" t="str">
        <f t="shared" si="3"/>
        <v/>
      </c>
      <c r="O71" s="577">
        <v>1</v>
      </c>
      <c r="P71" s="579" t="s">
        <v>906</v>
      </c>
      <c r="R71" s="579" t="s">
        <v>906</v>
      </c>
      <c r="S71" s="539">
        <v>1</v>
      </c>
      <c r="T71" s="542" t="str">
        <f>CONCATENATE(IF(S71="","",IF(S71=1,'Base de Datos'!$K$260,IF(S71=2,'Base de Datos'!$K$261))),"")</f>
        <v>Congruente con el Programa Anual Estatal 2019</v>
      </c>
      <c r="U71" s="542"/>
    </row>
    <row r="72" spans="1:21" s="28" customFormat="1" ht="15" customHeight="1">
      <c r="A72" s="550"/>
      <c r="B72" s="552"/>
      <c r="C72" s="554" t="s">
        <v>470</v>
      </c>
      <c r="D72" s="185" t="s">
        <v>506</v>
      </c>
      <c r="E72" s="38">
        <v>90</v>
      </c>
      <c r="F72" s="39"/>
      <c r="G72" s="39"/>
      <c r="H72" s="39"/>
      <c r="I72" s="39"/>
      <c r="J72" s="40">
        <f t="shared" si="0"/>
        <v>0</v>
      </c>
      <c r="K72" s="40">
        <f t="shared" si="1"/>
        <v>0</v>
      </c>
      <c r="L72" s="40">
        <f t="shared" si="2"/>
        <v>0</v>
      </c>
      <c r="M72" s="40">
        <f t="shared" si="3"/>
        <v>0</v>
      </c>
      <c r="O72" s="577"/>
      <c r="P72" s="580"/>
      <c r="R72" s="580"/>
      <c r="S72" s="540"/>
      <c r="T72" s="543"/>
      <c r="U72" s="543"/>
    </row>
    <row r="73" spans="1:21" s="28" customFormat="1" ht="15" customHeight="1">
      <c r="A73" s="550"/>
      <c r="B73" s="552"/>
      <c r="C73" s="554"/>
      <c r="D73" s="185" t="s">
        <v>498</v>
      </c>
      <c r="E73" s="38">
        <v>36</v>
      </c>
      <c r="F73" s="39">
        <v>7</v>
      </c>
      <c r="G73" s="39"/>
      <c r="H73" s="39"/>
      <c r="I73" s="39"/>
      <c r="J73" s="40">
        <f t="shared" si="0"/>
        <v>0.19444444444444445</v>
      </c>
      <c r="K73" s="40">
        <f t="shared" si="1"/>
        <v>0.19444444444444445</v>
      </c>
      <c r="L73" s="40">
        <f t="shared" si="2"/>
        <v>0.19444444444444445</v>
      </c>
      <c r="M73" s="40">
        <f t="shared" si="3"/>
        <v>0.19444444444444445</v>
      </c>
      <c r="O73" s="577"/>
      <c r="P73" s="580"/>
      <c r="R73" s="580"/>
      <c r="S73" s="540"/>
      <c r="T73" s="543"/>
      <c r="U73" s="543"/>
    </row>
    <row r="74" spans="1:21" s="28" customFormat="1" ht="15" customHeight="1">
      <c r="A74" s="555">
        <v>11</v>
      </c>
      <c r="B74" s="606" t="str">
        <f>'1.Metas ATD H.'!B96</f>
        <v>Loreto</v>
      </c>
      <c r="C74" s="568" t="s">
        <v>468</v>
      </c>
      <c r="D74" s="183" t="s">
        <v>504</v>
      </c>
      <c r="E74" s="31">
        <v>974</v>
      </c>
      <c r="F74" s="33"/>
      <c r="G74" s="33"/>
      <c r="H74" s="33"/>
      <c r="I74" s="33"/>
      <c r="J74" s="34">
        <f t="shared" si="0"/>
        <v>0</v>
      </c>
      <c r="K74" s="34">
        <f t="shared" si="1"/>
        <v>0</v>
      </c>
      <c r="L74" s="34">
        <f t="shared" si="2"/>
        <v>0</v>
      </c>
      <c r="M74" s="34">
        <f t="shared" si="3"/>
        <v>0</v>
      </c>
      <c r="O74" s="577"/>
      <c r="P74" s="580"/>
      <c r="R74" s="580"/>
      <c r="S74" s="540"/>
      <c r="T74" s="543"/>
      <c r="U74" s="543"/>
    </row>
    <row r="75" spans="1:21" s="28" customFormat="1" ht="15" customHeight="1">
      <c r="A75" s="555"/>
      <c r="B75" s="606"/>
      <c r="C75" s="568"/>
      <c r="D75" s="183" t="s">
        <v>507</v>
      </c>
      <c r="E75" s="31">
        <v>64</v>
      </c>
      <c r="F75" s="33">
        <v>0</v>
      </c>
      <c r="G75" s="33"/>
      <c r="H75" s="33"/>
      <c r="I75" s="33"/>
      <c r="J75" s="34">
        <f t="shared" si="0"/>
        <v>0</v>
      </c>
      <c r="K75" s="34">
        <f t="shared" si="1"/>
        <v>0</v>
      </c>
      <c r="L75" s="34">
        <f t="shared" si="2"/>
        <v>0</v>
      </c>
      <c r="M75" s="34">
        <f t="shared" si="3"/>
        <v>0</v>
      </c>
      <c r="O75" s="577"/>
      <c r="P75" s="580"/>
      <c r="Q75" s="57"/>
      <c r="R75" s="580"/>
      <c r="S75" s="540"/>
      <c r="T75" s="543"/>
      <c r="U75" s="543"/>
    </row>
    <row r="76" spans="1:21" s="28" customFormat="1" ht="15" customHeight="1">
      <c r="A76" s="555"/>
      <c r="B76" s="606"/>
      <c r="C76" s="568" t="s">
        <v>469</v>
      </c>
      <c r="D76" s="183" t="s">
        <v>508</v>
      </c>
      <c r="E76" s="31">
        <v>0</v>
      </c>
      <c r="F76" s="33"/>
      <c r="G76" s="33"/>
      <c r="H76" s="33"/>
      <c r="I76" s="33"/>
      <c r="J76" s="34" t="str">
        <f t="shared" si="0"/>
        <v/>
      </c>
      <c r="K76" s="34" t="str">
        <f t="shared" si="1"/>
        <v/>
      </c>
      <c r="L76" s="34" t="str">
        <f t="shared" si="2"/>
        <v/>
      </c>
      <c r="M76" s="34" t="str">
        <f t="shared" si="3"/>
        <v/>
      </c>
      <c r="O76" s="577"/>
      <c r="P76" s="581"/>
      <c r="Q76" s="79"/>
      <c r="R76" s="581"/>
      <c r="S76" s="541"/>
      <c r="T76" s="544"/>
      <c r="U76" s="544"/>
    </row>
    <row r="77" spans="1:21" s="28" customFormat="1" ht="15" customHeight="1">
      <c r="A77" s="555"/>
      <c r="B77" s="606"/>
      <c r="C77" s="568"/>
      <c r="D77" s="183" t="s">
        <v>505</v>
      </c>
      <c r="E77" s="31">
        <v>0</v>
      </c>
      <c r="F77" s="33"/>
      <c r="G77" s="33"/>
      <c r="H77" s="33"/>
      <c r="I77" s="33"/>
      <c r="J77" s="34" t="str">
        <f t="shared" si="0"/>
        <v/>
      </c>
      <c r="K77" s="34" t="str">
        <f t="shared" si="1"/>
        <v/>
      </c>
      <c r="L77" s="34" t="str">
        <f t="shared" si="2"/>
        <v/>
      </c>
      <c r="M77" s="34" t="str">
        <f t="shared" si="3"/>
        <v/>
      </c>
      <c r="O77" s="577">
        <v>2</v>
      </c>
      <c r="P77" s="578" t="s">
        <v>905</v>
      </c>
      <c r="R77" s="579" t="s">
        <v>907</v>
      </c>
      <c r="S77" s="539">
        <v>2</v>
      </c>
      <c r="T77" s="542" t="str">
        <f>CONCATENATE(IF(S77="","",IF(S77=1,'Base de Datos'!$K$260,IF(S77=2,'Base de Datos'!$K$261))),"")</f>
        <v>No es congruente con el Programa Anual Estatal 2019</v>
      </c>
      <c r="U77" s="542"/>
    </row>
    <row r="78" spans="1:21" s="28" customFormat="1" ht="15" customHeight="1">
      <c r="A78" s="555"/>
      <c r="B78" s="606"/>
      <c r="C78" s="568" t="s">
        <v>470</v>
      </c>
      <c r="D78" s="183" t="s">
        <v>506</v>
      </c>
      <c r="E78" s="31">
        <v>40</v>
      </c>
      <c r="F78" s="33"/>
      <c r="G78" s="33"/>
      <c r="H78" s="33"/>
      <c r="I78" s="33"/>
      <c r="J78" s="34">
        <f t="shared" si="0"/>
        <v>0</v>
      </c>
      <c r="K78" s="34">
        <f t="shared" si="1"/>
        <v>0</v>
      </c>
      <c r="L78" s="34">
        <f t="shared" si="2"/>
        <v>0</v>
      </c>
      <c r="M78" s="34">
        <f t="shared" si="3"/>
        <v>0</v>
      </c>
      <c r="O78" s="577"/>
      <c r="P78" s="578"/>
      <c r="R78" s="580"/>
      <c r="S78" s="540"/>
      <c r="T78" s="543"/>
      <c r="U78" s="543"/>
    </row>
    <row r="79" spans="1:21" s="28" customFormat="1" ht="15" customHeight="1">
      <c r="A79" s="555"/>
      <c r="B79" s="606"/>
      <c r="C79" s="568"/>
      <c r="D79" s="183" t="s">
        <v>498</v>
      </c>
      <c r="E79" s="31">
        <v>16</v>
      </c>
      <c r="F79" s="33">
        <v>4</v>
      </c>
      <c r="G79" s="33"/>
      <c r="H79" s="33"/>
      <c r="I79" s="33"/>
      <c r="J79" s="34">
        <f t="shared" ref="J79:J142" si="4">IFERROR((F79/E79),"")</f>
        <v>0.25</v>
      </c>
      <c r="K79" s="34">
        <f t="shared" ref="K79:K142" si="5">IFERROR(((F79+G79)/E79),"")</f>
        <v>0.25</v>
      </c>
      <c r="L79" s="34">
        <f t="shared" ref="L79:L142" si="6">IFERROR(((F79+G79+H79)/E79),"")</f>
        <v>0.25</v>
      </c>
      <c r="M79" s="34">
        <f t="shared" ref="M79:M142" si="7">IFERROR(((F79+G79+H79+I79)/E79),"")</f>
        <v>0.25</v>
      </c>
      <c r="O79" s="577"/>
      <c r="P79" s="578"/>
      <c r="R79" s="580"/>
      <c r="S79" s="540"/>
      <c r="T79" s="543"/>
      <c r="U79" s="543"/>
    </row>
    <row r="80" spans="1:21" s="28" customFormat="1" ht="15" customHeight="1">
      <c r="A80" s="550">
        <v>12</v>
      </c>
      <c r="B80" s="551">
        <f>'1.Metas ATD H.'!B104</f>
        <v>0</v>
      </c>
      <c r="C80" s="554" t="s">
        <v>468</v>
      </c>
      <c r="D80" s="184" t="s">
        <v>504</v>
      </c>
      <c r="E80" s="38"/>
      <c r="F80" s="32"/>
      <c r="G80" s="39"/>
      <c r="H80" s="39"/>
      <c r="I80" s="39"/>
      <c r="J80" s="40" t="str">
        <f t="shared" si="4"/>
        <v/>
      </c>
      <c r="K80" s="40" t="str">
        <f t="shared" si="5"/>
        <v/>
      </c>
      <c r="L80" s="40" t="str">
        <f t="shared" si="6"/>
        <v/>
      </c>
      <c r="M80" s="40" t="str">
        <f t="shared" si="7"/>
        <v/>
      </c>
      <c r="O80" s="577"/>
      <c r="P80" s="578"/>
      <c r="R80" s="580"/>
      <c r="S80" s="540"/>
      <c r="T80" s="543"/>
      <c r="U80" s="543"/>
    </row>
    <row r="81" spans="1:21" s="28" customFormat="1" ht="15" customHeight="1">
      <c r="A81" s="550"/>
      <c r="B81" s="552"/>
      <c r="C81" s="554"/>
      <c r="D81" s="185" t="s">
        <v>507</v>
      </c>
      <c r="E81" s="38"/>
      <c r="F81" s="39"/>
      <c r="G81" s="39"/>
      <c r="H81" s="39"/>
      <c r="I81" s="39"/>
      <c r="J81" s="40" t="str">
        <f t="shared" si="4"/>
        <v/>
      </c>
      <c r="K81" s="40" t="str">
        <f t="shared" si="5"/>
        <v/>
      </c>
      <c r="L81" s="40" t="str">
        <f t="shared" si="6"/>
        <v/>
      </c>
      <c r="M81" s="40" t="str">
        <f t="shared" si="7"/>
        <v/>
      </c>
      <c r="O81" s="577"/>
      <c r="P81" s="578"/>
      <c r="Q81" s="57"/>
      <c r="R81" s="580"/>
      <c r="S81" s="540"/>
      <c r="T81" s="543"/>
      <c r="U81" s="543"/>
    </row>
    <row r="82" spans="1:21" s="28" customFormat="1" ht="15" customHeight="1">
      <c r="A82" s="550"/>
      <c r="B82" s="552"/>
      <c r="C82" s="554" t="s">
        <v>469</v>
      </c>
      <c r="D82" s="184" t="s">
        <v>508</v>
      </c>
      <c r="E82" s="38"/>
      <c r="F82" s="39"/>
      <c r="G82" s="39"/>
      <c r="H82" s="39"/>
      <c r="I82" s="39"/>
      <c r="J82" s="40" t="str">
        <f t="shared" si="4"/>
        <v/>
      </c>
      <c r="K82" s="40" t="str">
        <f t="shared" si="5"/>
        <v/>
      </c>
      <c r="L82" s="40" t="str">
        <f t="shared" si="6"/>
        <v/>
      </c>
      <c r="M82" s="40" t="str">
        <f t="shared" si="7"/>
        <v/>
      </c>
      <c r="O82" s="577"/>
      <c r="P82" s="578"/>
      <c r="Q82" s="79"/>
      <c r="R82" s="581"/>
      <c r="S82" s="541"/>
      <c r="T82" s="544"/>
      <c r="U82" s="544"/>
    </row>
    <row r="83" spans="1:21" s="28" customFormat="1" ht="15" customHeight="1">
      <c r="A83" s="550"/>
      <c r="B83" s="552"/>
      <c r="C83" s="554"/>
      <c r="D83" s="185" t="s">
        <v>505</v>
      </c>
      <c r="E83" s="38"/>
      <c r="F83" s="39"/>
      <c r="G83" s="39"/>
      <c r="H83" s="39"/>
      <c r="I83" s="39"/>
      <c r="J83" s="40" t="str">
        <f t="shared" si="4"/>
        <v/>
      </c>
      <c r="K83" s="40" t="str">
        <f t="shared" si="5"/>
        <v/>
      </c>
      <c r="L83" s="40" t="str">
        <f t="shared" si="6"/>
        <v/>
      </c>
      <c r="M83" s="40" t="str">
        <f t="shared" si="7"/>
        <v/>
      </c>
      <c r="S83" s="27"/>
    </row>
    <row r="84" spans="1:21" s="28" customFormat="1" ht="15" customHeight="1">
      <c r="A84" s="550"/>
      <c r="B84" s="552"/>
      <c r="C84" s="554" t="s">
        <v>470</v>
      </c>
      <c r="D84" s="185" t="s">
        <v>506</v>
      </c>
      <c r="E84" s="38"/>
      <c r="F84" s="39"/>
      <c r="G84" s="39"/>
      <c r="H84" s="39"/>
      <c r="I84" s="39"/>
      <c r="J84" s="40" t="str">
        <f t="shared" si="4"/>
        <v/>
      </c>
      <c r="K84" s="40" t="str">
        <f t="shared" si="5"/>
        <v/>
      </c>
      <c r="L84" s="40" t="str">
        <f t="shared" si="6"/>
        <v/>
      </c>
      <c r="M84" s="40" t="str">
        <f t="shared" si="7"/>
        <v/>
      </c>
      <c r="S84" s="27"/>
    </row>
    <row r="85" spans="1:21" s="28" customFormat="1" ht="15" customHeight="1">
      <c r="A85" s="550"/>
      <c r="B85" s="552"/>
      <c r="C85" s="554"/>
      <c r="D85" s="185" t="s">
        <v>498</v>
      </c>
      <c r="E85" s="38"/>
      <c r="F85" s="39"/>
      <c r="G85" s="39"/>
      <c r="H85" s="39"/>
      <c r="I85" s="39"/>
      <c r="J85" s="40" t="str">
        <f t="shared" si="4"/>
        <v/>
      </c>
      <c r="K85" s="40" t="str">
        <f t="shared" si="5"/>
        <v/>
      </c>
      <c r="L85" s="40" t="str">
        <f t="shared" si="6"/>
        <v/>
      </c>
      <c r="M85" s="40" t="str">
        <f t="shared" si="7"/>
        <v/>
      </c>
      <c r="S85" s="27"/>
    </row>
    <row r="86" spans="1:21" s="28" customFormat="1" ht="15" customHeight="1">
      <c r="A86" s="555">
        <v>13</v>
      </c>
      <c r="B86" s="606">
        <f>'1.Metas ATD H.'!B112</f>
        <v>0</v>
      </c>
      <c r="C86" s="568" t="s">
        <v>468</v>
      </c>
      <c r="D86" s="183" t="s">
        <v>504</v>
      </c>
      <c r="E86" s="31"/>
      <c r="F86" s="33"/>
      <c r="G86" s="33"/>
      <c r="H86" s="33"/>
      <c r="I86" s="33"/>
      <c r="J86" s="34" t="str">
        <f t="shared" si="4"/>
        <v/>
      </c>
      <c r="K86" s="34" t="str">
        <f t="shared" si="5"/>
        <v/>
      </c>
      <c r="L86" s="34" t="str">
        <f t="shared" si="6"/>
        <v/>
      </c>
      <c r="M86" s="34" t="str">
        <f t="shared" si="7"/>
        <v/>
      </c>
      <c r="S86" s="27"/>
    </row>
    <row r="87" spans="1:21" s="28" customFormat="1" ht="15" customHeight="1">
      <c r="A87" s="555"/>
      <c r="B87" s="606"/>
      <c r="C87" s="568"/>
      <c r="D87" s="183" t="s">
        <v>507</v>
      </c>
      <c r="E87" s="31"/>
      <c r="F87" s="33"/>
      <c r="G87" s="33"/>
      <c r="H87" s="33"/>
      <c r="I87" s="33"/>
      <c r="J87" s="34" t="str">
        <f t="shared" si="4"/>
        <v/>
      </c>
      <c r="K87" s="34" t="str">
        <f t="shared" si="5"/>
        <v/>
      </c>
      <c r="L87" s="34" t="str">
        <f t="shared" si="6"/>
        <v/>
      </c>
      <c r="M87" s="34" t="str">
        <f t="shared" si="7"/>
        <v/>
      </c>
      <c r="S87" s="27"/>
    </row>
    <row r="88" spans="1:21" s="28" customFormat="1" ht="15" customHeight="1">
      <c r="A88" s="555"/>
      <c r="B88" s="606"/>
      <c r="C88" s="568" t="s">
        <v>469</v>
      </c>
      <c r="D88" s="183" t="s">
        <v>508</v>
      </c>
      <c r="E88" s="31"/>
      <c r="F88" s="33"/>
      <c r="G88" s="33"/>
      <c r="H88" s="33"/>
      <c r="I88" s="33"/>
      <c r="J88" s="34" t="str">
        <f t="shared" si="4"/>
        <v/>
      </c>
      <c r="K88" s="34" t="str">
        <f t="shared" si="5"/>
        <v/>
      </c>
      <c r="L88" s="34" t="str">
        <f t="shared" si="6"/>
        <v/>
      </c>
      <c r="M88" s="34" t="str">
        <f t="shared" si="7"/>
        <v/>
      </c>
      <c r="S88" s="27"/>
    </row>
    <row r="89" spans="1:21" s="28" customFormat="1" ht="15" customHeight="1">
      <c r="A89" s="555"/>
      <c r="B89" s="606"/>
      <c r="C89" s="568"/>
      <c r="D89" s="183" t="s">
        <v>505</v>
      </c>
      <c r="E89" s="31"/>
      <c r="F89" s="33"/>
      <c r="G89" s="33"/>
      <c r="H89" s="33"/>
      <c r="I89" s="33"/>
      <c r="J89" s="34" t="str">
        <f t="shared" si="4"/>
        <v/>
      </c>
      <c r="K89" s="34" t="str">
        <f t="shared" si="5"/>
        <v/>
      </c>
      <c r="L89" s="34" t="str">
        <f t="shared" si="6"/>
        <v/>
      </c>
      <c r="M89" s="34" t="str">
        <f t="shared" si="7"/>
        <v/>
      </c>
      <c r="S89" s="27"/>
    </row>
    <row r="90" spans="1:21" s="28" customFormat="1" ht="15" customHeight="1">
      <c r="A90" s="555"/>
      <c r="B90" s="606"/>
      <c r="C90" s="568" t="s">
        <v>470</v>
      </c>
      <c r="D90" s="183" t="s">
        <v>506</v>
      </c>
      <c r="E90" s="31"/>
      <c r="F90" s="33"/>
      <c r="G90" s="33"/>
      <c r="H90" s="33"/>
      <c r="I90" s="33"/>
      <c r="J90" s="34" t="str">
        <f t="shared" si="4"/>
        <v/>
      </c>
      <c r="K90" s="34" t="str">
        <f t="shared" si="5"/>
        <v/>
      </c>
      <c r="L90" s="34" t="str">
        <f t="shared" si="6"/>
        <v/>
      </c>
      <c r="M90" s="34" t="str">
        <f t="shared" si="7"/>
        <v/>
      </c>
      <c r="S90" s="27"/>
    </row>
    <row r="91" spans="1:21" s="28" customFormat="1" ht="15" customHeight="1">
      <c r="A91" s="555"/>
      <c r="B91" s="606"/>
      <c r="C91" s="568"/>
      <c r="D91" s="183" t="s">
        <v>498</v>
      </c>
      <c r="E91" s="31"/>
      <c r="F91" s="33"/>
      <c r="G91" s="33"/>
      <c r="H91" s="33"/>
      <c r="I91" s="33"/>
      <c r="J91" s="34" t="str">
        <f t="shared" si="4"/>
        <v/>
      </c>
      <c r="K91" s="34" t="str">
        <f t="shared" si="5"/>
        <v/>
      </c>
      <c r="L91" s="34" t="str">
        <f t="shared" si="6"/>
        <v/>
      </c>
      <c r="M91" s="34" t="str">
        <f t="shared" si="7"/>
        <v/>
      </c>
      <c r="S91" s="27"/>
    </row>
    <row r="92" spans="1:21" s="28" customFormat="1" ht="15" customHeight="1">
      <c r="A92" s="550">
        <v>14</v>
      </c>
      <c r="B92" s="551">
        <f>'1.Metas ATD H.'!B120</f>
        <v>0</v>
      </c>
      <c r="C92" s="554" t="s">
        <v>468</v>
      </c>
      <c r="D92" s="184" t="s">
        <v>504</v>
      </c>
      <c r="E92" s="38"/>
      <c r="F92" s="32"/>
      <c r="G92" s="39"/>
      <c r="H92" s="39"/>
      <c r="I92" s="39"/>
      <c r="J92" s="40" t="str">
        <f t="shared" si="4"/>
        <v/>
      </c>
      <c r="K92" s="40" t="str">
        <f t="shared" si="5"/>
        <v/>
      </c>
      <c r="L92" s="40" t="str">
        <f t="shared" si="6"/>
        <v/>
      </c>
      <c r="M92" s="40" t="str">
        <f t="shared" si="7"/>
        <v/>
      </c>
      <c r="S92" s="27"/>
    </row>
    <row r="93" spans="1:21" s="28" customFormat="1" ht="15" customHeight="1">
      <c r="A93" s="550"/>
      <c r="B93" s="552"/>
      <c r="C93" s="554"/>
      <c r="D93" s="185" t="s">
        <v>507</v>
      </c>
      <c r="E93" s="38"/>
      <c r="F93" s="39"/>
      <c r="G93" s="39"/>
      <c r="H93" s="39"/>
      <c r="I93" s="39"/>
      <c r="J93" s="40" t="str">
        <f t="shared" si="4"/>
        <v/>
      </c>
      <c r="K93" s="40" t="str">
        <f t="shared" si="5"/>
        <v/>
      </c>
      <c r="L93" s="40" t="str">
        <f t="shared" si="6"/>
        <v/>
      </c>
      <c r="M93" s="40" t="str">
        <f t="shared" si="7"/>
        <v/>
      </c>
      <c r="S93" s="27"/>
    </row>
    <row r="94" spans="1:21" s="28" customFormat="1" ht="15" customHeight="1">
      <c r="A94" s="550"/>
      <c r="B94" s="552"/>
      <c r="C94" s="554" t="s">
        <v>469</v>
      </c>
      <c r="D94" s="184" t="s">
        <v>508</v>
      </c>
      <c r="E94" s="38"/>
      <c r="F94" s="39"/>
      <c r="G94" s="39"/>
      <c r="H94" s="39"/>
      <c r="I94" s="39"/>
      <c r="J94" s="40" t="str">
        <f t="shared" si="4"/>
        <v/>
      </c>
      <c r="K94" s="40" t="str">
        <f t="shared" si="5"/>
        <v/>
      </c>
      <c r="L94" s="40" t="str">
        <f t="shared" si="6"/>
        <v/>
      </c>
      <c r="M94" s="40" t="str">
        <f t="shared" si="7"/>
        <v/>
      </c>
      <c r="S94" s="27"/>
    </row>
    <row r="95" spans="1:21" s="28" customFormat="1" ht="15" customHeight="1">
      <c r="A95" s="550"/>
      <c r="B95" s="552"/>
      <c r="C95" s="554"/>
      <c r="D95" s="185" t="s">
        <v>505</v>
      </c>
      <c r="E95" s="38"/>
      <c r="F95" s="39"/>
      <c r="G95" s="39"/>
      <c r="H95" s="39"/>
      <c r="I95" s="39"/>
      <c r="J95" s="40" t="str">
        <f t="shared" si="4"/>
        <v/>
      </c>
      <c r="K95" s="40" t="str">
        <f t="shared" si="5"/>
        <v/>
      </c>
      <c r="L95" s="40" t="str">
        <f t="shared" si="6"/>
        <v/>
      </c>
      <c r="M95" s="40" t="str">
        <f t="shared" si="7"/>
        <v/>
      </c>
      <c r="S95" s="27"/>
    </row>
    <row r="96" spans="1:21" s="28" customFormat="1" ht="15" customHeight="1">
      <c r="A96" s="550"/>
      <c r="B96" s="552"/>
      <c r="C96" s="554" t="s">
        <v>470</v>
      </c>
      <c r="D96" s="185" t="s">
        <v>506</v>
      </c>
      <c r="E96" s="38"/>
      <c r="F96" s="39"/>
      <c r="G96" s="39"/>
      <c r="H96" s="39"/>
      <c r="I96" s="39"/>
      <c r="J96" s="40" t="str">
        <f t="shared" si="4"/>
        <v/>
      </c>
      <c r="K96" s="40" t="str">
        <f t="shared" si="5"/>
        <v/>
      </c>
      <c r="L96" s="40" t="str">
        <f t="shared" si="6"/>
        <v/>
      </c>
      <c r="M96" s="40" t="str">
        <f t="shared" si="7"/>
        <v/>
      </c>
      <c r="S96" s="27"/>
    </row>
    <row r="97" spans="1:19" s="28" customFormat="1" ht="15" customHeight="1">
      <c r="A97" s="550"/>
      <c r="B97" s="552"/>
      <c r="C97" s="554"/>
      <c r="D97" s="185" t="s">
        <v>498</v>
      </c>
      <c r="E97" s="38"/>
      <c r="F97" s="39"/>
      <c r="G97" s="39"/>
      <c r="H97" s="39"/>
      <c r="I97" s="39"/>
      <c r="J97" s="40" t="str">
        <f t="shared" si="4"/>
        <v/>
      </c>
      <c r="K97" s="40" t="str">
        <f t="shared" si="5"/>
        <v/>
      </c>
      <c r="L97" s="40" t="str">
        <f t="shared" si="6"/>
        <v/>
      </c>
      <c r="M97" s="40" t="str">
        <f t="shared" si="7"/>
        <v/>
      </c>
      <c r="S97" s="27"/>
    </row>
    <row r="98" spans="1:19" s="28" customFormat="1" ht="15" customHeight="1">
      <c r="A98" s="555">
        <v>15</v>
      </c>
      <c r="B98" s="606">
        <f>'1.Metas ATD H.'!B128</f>
        <v>0</v>
      </c>
      <c r="C98" s="568" t="s">
        <v>468</v>
      </c>
      <c r="D98" s="183" t="s">
        <v>504</v>
      </c>
      <c r="E98" s="31"/>
      <c r="F98" s="33"/>
      <c r="G98" s="33"/>
      <c r="H98" s="33"/>
      <c r="I98" s="33"/>
      <c r="J98" s="34" t="str">
        <f t="shared" si="4"/>
        <v/>
      </c>
      <c r="K98" s="34" t="str">
        <f t="shared" si="5"/>
        <v/>
      </c>
      <c r="L98" s="34" t="str">
        <f t="shared" si="6"/>
        <v/>
      </c>
      <c r="M98" s="34" t="str">
        <f t="shared" si="7"/>
        <v/>
      </c>
      <c r="S98" s="27"/>
    </row>
    <row r="99" spans="1:19" s="28" customFormat="1" ht="15" customHeight="1">
      <c r="A99" s="555"/>
      <c r="B99" s="606"/>
      <c r="C99" s="568"/>
      <c r="D99" s="183" t="s">
        <v>507</v>
      </c>
      <c r="E99" s="31"/>
      <c r="F99" s="33"/>
      <c r="G99" s="33"/>
      <c r="H99" s="33"/>
      <c r="I99" s="33"/>
      <c r="J99" s="34" t="str">
        <f t="shared" si="4"/>
        <v/>
      </c>
      <c r="K99" s="34" t="str">
        <f t="shared" si="5"/>
        <v/>
      </c>
      <c r="L99" s="34" t="str">
        <f t="shared" si="6"/>
        <v/>
      </c>
      <c r="M99" s="34" t="str">
        <f t="shared" si="7"/>
        <v/>
      </c>
      <c r="S99" s="27"/>
    </row>
    <row r="100" spans="1:19" s="28" customFormat="1" ht="15" customHeight="1">
      <c r="A100" s="555"/>
      <c r="B100" s="606"/>
      <c r="C100" s="568" t="s">
        <v>469</v>
      </c>
      <c r="D100" s="183" t="s">
        <v>508</v>
      </c>
      <c r="E100" s="31"/>
      <c r="F100" s="33"/>
      <c r="G100" s="33"/>
      <c r="H100" s="33"/>
      <c r="I100" s="33"/>
      <c r="J100" s="34" t="str">
        <f t="shared" si="4"/>
        <v/>
      </c>
      <c r="K100" s="34" t="str">
        <f t="shared" si="5"/>
        <v/>
      </c>
      <c r="L100" s="34" t="str">
        <f t="shared" si="6"/>
        <v/>
      </c>
      <c r="M100" s="34" t="str">
        <f t="shared" si="7"/>
        <v/>
      </c>
      <c r="S100" s="27"/>
    </row>
    <row r="101" spans="1:19" s="28" customFormat="1" ht="15" customHeight="1">
      <c r="A101" s="555"/>
      <c r="B101" s="606"/>
      <c r="C101" s="568"/>
      <c r="D101" s="183" t="s">
        <v>505</v>
      </c>
      <c r="E101" s="31"/>
      <c r="F101" s="33"/>
      <c r="G101" s="33"/>
      <c r="H101" s="33"/>
      <c r="I101" s="33"/>
      <c r="J101" s="34" t="str">
        <f t="shared" si="4"/>
        <v/>
      </c>
      <c r="K101" s="34" t="str">
        <f t="shared" si="5"/>
        <v/>
      </c>
      <c r="L101" s="34" t="str">
        <f t="shared" si="6"/>
        <v/>
      </c>
      <c r="M101" s="34" t="str">
        <f t="shared" si="7"/>
        <v/>
      </c>
      <c r="S101" s="27"/>
    </row>
    <row r="102" spans="1:19" s="28" customFormat="1" ht="15" customHeight="1">
      <c r="A102" s="555"/>
      <c r="B102" s="606"/>
      <c r="C102" s="568" t="s">
        <v>470</v>
      </c>
      <c r="D102" s="183" t="s">
        <v>506</v>
      </c>
      <c r="E102" s="31"/>
      <c r="F102" s="33"/>
      <c r="G102" s="33"/>
      <c r="H102" s="33"/>
      <c r="I102" s="33"/>
      <c r="J102" s="34" t="str">
        <f t="shared" si="4"/>
        <v/>
      </c>
      <c r="K102" s="34" t="str">
        <f t="shared" si="5"/>
        <v/>
      </c>
      <c r="L102" s="34" t="str">
        <f t="shared" si="6"/>
        <v/>
      </c>
      <c r="M102" s="34" t="str">
        <f t="shared" si="7"/>
        <v/>
      </c>
      <c r="S102" s="27"/>
    </row>
    <row r="103" spans="1:19" s="28" customFormat="1" ht="15" customHeight="1">
      <c r="A103" s="555"/>
      <c r="B103" s="606"/>
      <c r="C103" s="568"/>
      <c r="D103" s="183" t="s">
        <v>498</v>
      </c>
      <c r="E103" s="31"/>
      <c r="F103" s="33"/>
      <c r="G103" s="33"/>
      <c r="H103" s="33"/>
      <c r="I103" s="33"/>
      <c r="J103" s="34" t="str">
        <f t="shared" si="4"/>
        <v/>
      </c>
      <c r="K103" s="34" t="str">
        <f t="shared" si="5"/>
        <v/>
      </c>
      <c r="L103" s="34" t="str">
        <f t="shared" si="6"/>
        <v/>
      </c>
      <c r="M103" s="34" t="str">
        <f t="shared" si="7"/>
        <v/>
      </c>
      <c r="S103" s="27"/>
    </row>
    <row r="104" spans="1:19" s="28" customFormat="1" ht="15" customHeight="1">
      <c r="A104" s="550">
        <v>16</v>
      </c>
      <c r="B104" s="551">
        <f>'1.Metas ATD H.'!B136</f>
        <v>0</v>
      </c>
      <c r="C104" s="554" t="s">
        <v>468</v>
      </c>
      <c r="D104" s="184" t="s">
        <v>504</v>
      </c>
      <c r="E104" s="38"/>
      <c r="F104" s="32"/>
      <c r="G104" s="39"/>
      <c r="H104" s="39"/>
      <c r="I104" s="39"/>
      <c r="J104" s="40" t="str">
        <f t="shared" si="4"/>
        <v/>
      </c>
      <c r="K104" s="40" t="str">
        <f t="shared" si="5"/>
        <v/>
      </c>
      <c r="L104" s="40" t="str">
        <f t="shared" si="6"/>
        <v/>
      </c>
      <c r="M104" s="40" t="str">
        <f t="shared" si="7"/>
        <v/>
      </c>
      <c r="S104" s="27"/>
    </row>
    <row r="105" spans="1:19" s="28" customFormat="1" ht="15" customHeight="1">
      <c r="A105" s="550"/>
      <c r="B105" s="552"/>
      <c r="C105" s="554"/>
      <c r="D105" s="185" t="s">
        <v>507</v>
      </c>
      <c r="E105" s="38"/>
      <c r="F105" s="39"/>
      <c r="G105" s="39"/>
      <c r="H105" s="39"/>
      <c r="I105" s="39"/>
      <c r="J105" s="40" t="str">
        <f t="shared" si="4"/>
        <v/>
      </c>
      <c r="K105" s="40" t="str">
        <f t="shared" si="5"/>
        <v/>
      </c>
      <c r="L105" s="40" t="str">
        <f t="shared" si="6"/>
        <v/>
      </c>
      <c r="M105" s="40" t="str">
        <f t="shared" si="7"/>
        <v/>
      </c>
      <c r="S105" s="27"/>
    </row>
    <row r="106" spans="1:19" s="28" customFormat="1" ht="15" customHeight="1">
      <c r="A106" s="550"/>
      <c r="B106" s="552"/>
      <c r="C106" s="554" t="s">
        <v>469</v>
      </c>
      <c r="D106" s="184" t="s">
        <v>508</v>
      </c>
      <c r="E106" s="38"/>
      <c r="F106" s="39"/>
      <c r="G106" s="39"/>
      <c r="H106" s="39"/>
      <c r="I106" s="39"/>
      <c r="J106" s="40" t="str">
        <f t="shared" si="4"/>
        <v/>
      </c>
      <c r="K106" s="40" t="str">
        <f t="shared" si="5"/>
        <v/>
      </c>
      <c r="L106" s="40" t="str">
        <f t="shared" si="6"/>
        <v/>
      </c>
      <c r="M106" s="40" t="str">
        <f t="shared" si="7"/>
        <v/>
      </c>
      <c r="S106" s="27"/>
    </row>
    <row r="107" spans="1:19" s="28" customFormat="1" ht="15" customHeight="1">
      <c r="A107" s="550"/>
      <c r="B107" s="552"/>
      <c r="C107" s="554"/>
      <c r="D107" s="185" t="s">
        <v>505</v>
      </c>
      <c r="E107" s="38"/>
      <c r="F107" s="39"/>
      <c r="G107" s="39"/>
      <c r="H107" s="39"/>
      <c r="I107" s="39"/>
      <c r="J107" s="40" t="str">
        <f t="shared" si="4"/>
        <v/>
      </c>
      <c r="K107" s="40" t="str">
        <f t="shared" si="5"/>
        <v/>
      </c>
      <c r="L107" s="40" t="str">
        <f t="shared" si="6"/>
        <v/>
      </c>
      <c r="M107" s="40" t="str">
        <f t="shared" si="7"/>
        <v/>
      </c>
      <c r="S107" s="27"/>
    </row>
    <row r="108" spans="1:19" s="28" customFormat="1" ht="15" customHeight="1">
      <c r="A108" s="550"/>
      <c r="B108" s="552"/>
      <c r="C108" s="554" t="s">
        <v>470</v>
      </c>
      <c r="D108" s="185" t="s">
        <v>506</v>
      </c>
      <c r="E108" s="38"/>
      <c r="F108" s="39"/>
      <c r="G108" s="39"/>
      <c r="H108" s="39"/>
      <c r="I108" s="39"/>
      <c r="J108" s="40" t="str">
        <f t="shared" si="4"/>
        <v/>
      </c>
      <c r="K108" s="40" t="str">
        <f t="shared" si="5"/>
        <v/>
      </c>
      <c r="L108" s="40" t="str">
        <f t="shared" si="6"/>
        <v/>
      </c>
      <c r="M108" s="40" t="str">
        <f t="shared" si="7"/>
        <v/>
      </c>
      <c r="S108" s="27"/>
    </row>
    <row r="109" spans="1:19" s="28" customFormat="1" ht="15" customHeight="1">
      <c r="A109" s="550"/>
      <c r="B109" s="552"/>
      <c r="C109" s="554"/>
      <c r="D109" s="185" t="s">
        <v>498</v>
      </c>
      <c r="E109" s="38"/>
      <c r="F109" s="39"/>
      <c r="G109" s="39"/>
      <c r="H109" s="39"/>
      <c r="I109" s="39"/>
      <c r="J109" s="40" t="str">
        <f t="shared" si="4"/>
        <v/>
      </c>
      <c r="K109" s="40" t="str">
        <f t="shared" si="5"/>
        <v/>
      </c>
      <c r="L109" s="40" t="str">
        <f t="shared" si="6"/>
        <v/>
      </c>
      <c r="M109" s="40" t="str">
        <f t="shared" si="7"/>
        <v/>
      </c>
      <c r="S109" s="27"/>
    </row>
    <row r="110" spans="1:19" s="28" customFormat="1" ht="15" customHeight="1">
      <c r="A110" s="555">
        <v>17</v>
      </c>
      <c r="B110" s="606">
        <f>'1.Metas ATD H.'!B144</f>
        <v>0</v>
      </c>
      <c r="C110" s="568" t="s">
        <v>468</v>
      </c>
      <c r="D110" s="183" t="s">
        <v>504</v>
      </c>
      <c r="E110" s="31"/>
      <c r="F110" s="33"/>
      <c r="G110" s="33"/>
      <c r="H110" s="33"/>
      <c r="I110" s="33"/>
      <c r="J110" s="34" t="str">
        <f t="shared" si="4"/>
        <v/>
      </c>
      <c r="K110" s="34" t="str">
        <f t="shared" si="5"/>
        <v/>
      </c>
      <c r="L110" s="34" t="str">
        <f t="shared" si="6"/>
        <v/>
      </c>
      <c r="M110" s="34" t="str">
        <f t="shared" si="7"/>
        <v/>
      </c>
      <c r="S110" s="27"/>
    </row>
    <row r="111" spans="1:19" s="28" customFormat="1" ht="15" customHeight="1">
      <c r="A111" s="555"/>
      <c r="B111" s="606"/>
      <c r="C111" s="568"/>
      <c r="D111" s="183" t="s">
        <v>507</v>
      </c>
      <c r="E111" s="31"/>
      <c r="F111" s="33"/>
      <c r="G111" s="33"/>
      <c r="H111" s="33"/>
      <c r="I111" s="33"/>
      <c r="J111" s="34" t="str">
        <f t="shared" si="4"/>
        <v/>
      </c>
      <c r="K111" s="34" t="str">
        <f t="shared" si="5"/>
        <v/>
      </c>
      <c r="L111" s="34" t="str">
        <f t="shared" si="6"/>
        <v/>
      </c>
      <c r="M111" s="34" t="str">
        <f t="shared" si="7"/>
        <v/>
      </c>
      <c r="S111" s="27"/>
    </row>
    <row r="112" spans="1:19" s="28" customFormat="1" ht="15" customHeight="1">
      <c r="A112" s="555"/>
      <c r="B112" s="606"/>
      <c r="C112" s="568" t="s">
        <v>469</v>
      </c>
      <c r="D112" s="183" t="s">
        <v>508</v>
      </c>
      <c r="E112" s="31"/>
      <c r="F112" s="33"/>
      <c r="G112" s="33"/>
      <c r="H112" s="33"/>
      <c r="I112" s="33"/>
      <c r="J112" s="34" t="str">
        <f t="shared" si="4"/>
        <v/>
      </c>
      <c r="K112" s="34" t="str">
        <f t="shared" si="5"/>
        <v/>
      </c>
      <c r="L112" s="34" t="str">
        <f t="shared" si="6"/>
        <v/>
      </c>
      <c r="M112" s="34" t="str">
        <f t="shared" si="7"/>
        <v/>
      </c>
      <c r="S112" s="27"/>
    </row>
    <row r="113" spans="1:19" s="28" customFormat="1" ht="15" customHeight="1">
      <c r="A113" s="555"/>
      <c r="B113" s="606"/>
      <c r="C113" s="568"/>
      <c r="D113" s="183" t="s">
        <v>505</v>
      </c>
      <c r="E113" s="31"/>
      <c r="F113" s="33"/>
      <c r="G113" s="33"/>
      <c r="H113" s="33"/>
      <c r="I113" s="33"/>
      <c r="J113" s="34" t="str">
        <f t="shared" si="4"/>
        <v/>
      </c>
      <c r="K113" s="34" t="str">
        <f t="shared" si="5"/>
        <v/>
      </c>
      <c r="L113" s="34" t="str">
        <f t="shared" si="6"/>
        <v/>
      </c>
      <c r="M113" s="34" t="str">
        <f t="shared" si="7"/>
        <v/>
      </c>
      <c r="S113" s="27"/>
    </row>
    <row r="114" spans="1:19" s="28" customFormat="1" ht="15" customHeight="1">
      <c r="A114" s="555"/>
      <c r="B114" s="606"/>
      <c r="C114" s="568" t="s">
        <v>470</v>
      </c>
      <c r="D114" s="183" t="s">
        <v>506</v>
      </c>
      <c r="E114" s="31"/>
      <c r="F114" s="33"/>
      <c r="G114" s="33"/>
      <c r="H114" s="33"/>
      <c r="I114" s="33"/>
      <c r="J114" s="34" t="str">
        <f t="shared" si="4"/>
        <v/>
      </c>
      <c r="K114" s="34" t="str">
        <f t="shared" si="5"/>
        <v/>
      </c>
      <c r="L114" s="34" t="str">
        <f t="shared" si="6"/>
        <v/>
      </c>
      <c r="M114" s="34" t="str">
        <f t="shared" si="7"/>
        <v/>
      </c>
      <c r="S114" s="27"/>
    </row>
    <row r="115" spans="1:19" s="28" customFormat="1" ht="15" customHeight="1">
      <c r="A115" s="555"/>
      <c r="B115" s="606"/>
      <c r="C115" s="568"/>
      <c r="D115" s="183" t="s">
        <v>498</v>
      </c>
      <c r="E115" s="31"/>
      <c r="F115" s="33"/>
      <c r="G115" s="33"/>
      <c r="H115" s="33"/>
      <c r="I115" s="33"/>
      <c r="J115" s="34" t="str">
        <f t="shared" si="4"/>
        <v/>
      </c>
      <c r="K115" s="34" t="str">
        <f t="shared" si="5"/>
        <v/>
      </c>
      <c r="L115" s="34" t="str">
        <f t="shared" si="6"/>
        <v/>
      </c>
      <c r="M115" s="34" t="str">
        <f t="shared" si="7"/>
        <v/>
      </c>
      <c r="S115" s="27"/>
    </row>
    <row r="116" spans="1:19" s="28" customFormat="1" ht="15" customHeight="1">
      <c r="A116" s="550">
        <v>18</v>
      </c>
      <c r="B116" s="551">
        <f>'1.Metas ATD H.'!B152</f>
        <v>0</v>
      </c>
      <c r="C116" s="554" t="s">
        <v>468</v>
      </c>
      <c r="D116" s="184" t="s">
        <v>504</v>
      </c>
      <c r="E116" s="38"/>
      <c r="F116" s="32"/>
      <c r="G116" s="39"/>
      <c r="H116" s="39"/>
      <c r="I116" s="39"/>
      <c r="J116" s="40" t="str">
        <f t="shared" si="4"/>
        <v/>
      </c>
      <c r="K116" s="40" t="str">
        <f t="shared" si="5"/>
        <v/>
      </c>
      <c r="L116" s="40" t="str">
        <f t="shared" si="6"/>
        <v/>
      </c>
      <c r="M116" s="40" t="str">
        <f t="shared" si="7"/>
        <v/>
      </c>
      <c r="S116" s="27"/>
    </row>
    <row r="117" spans="1:19" s="28" customFormat="1" ht="15" customHeight="1">
      <c r="A117" s="550"/>
      <c r="B117" s="552"/>
      <c r="C117" s="554"/>
      <c r="D117" s="185" t="s">
        <v>507</v>
      </c>
      <c r="E117" s="38"/>
      <c r="F117" s="39"/>
      <c r="G117" s="39"/>
      <c r="H117" s="39"/>
      <c r="I117" s="39"/>
      <c r="J117" s="40" t="str">
        <f t="shared" si="4"/>
        <v/>
      </c>
      <c r="K117" s="40" t="str">
        <f t="shared" si="5"/>
        <v/>
      </c>
      <c r="L117" s="40" t="str">
        <f t="shared" si="6"/>
        <v/>
      </c>
      <c r="M117" s="40" t="str">
        <f t="shared" si="7"/>
        <v/>
      </c>
      <c r="S117" s="27"/>
    </row>
    <row r="118" spans="1:19" s="28" customFormat="1" ht="15" customHeight="1">
      <c r="A118" s="550"/>
      <c r="B118" s="552"/>
      <c r="C118" s="554" t="s">
        <v>469</v>
      </c>
      <c r="D118" s="184" t="s">
        <v>508</v>
      </c>
      <c r="E118" s="38"/>
      <c r="F118" s="39"/>
      <c r="G118" s="39"/>
      <c r="H118" s="39"/>
      <c r="I118" s="39"/>
      <c r="J118" s="40" t="str">
        <f t="shared" si="4"/>
        <v/>
      </c>
      <c r="K118" s="40" t="str">
        <f t="shared" si="5"/>
        <v/>
      </c>
      <c r="L118" s="40" t="str">
        <f t="shared" si="6"/>
        <v/>
      </c>
      <c r="M118" s="40" t="str">
        <f t="shared" si="7"/>
        <v/>
      </c>
      <c r="S118" s="27"/>
    </row>
    <row r="119" spans="1:19" s="28" customFormat="1" ht="15" customHeight="1">
      <c r="A119" s="550"/>
      <c r="B119" s="552"/>
      <c r="C119" s="554"/>
      <c r="D119" s="185" t="s">
        <v>505</v>
      </c>
      <c r="E119" s="38"/>
      <c r="F119" s="39"/>
      <c r="G119" s="39"/>
      <c r="H119" s="39"/>
      <c r="I119" s="39"/>
      <c r="J119" s="40" t="str">
        <f t="shared" si="4"/>
        <v/>
      </c>
      <c r="K119" s="40" t="str">
        <f t="shared" si="5"/>
        <v/>
      </c>
      <c r="L119" s="40" t="str">
        <f t="shared" si="6"/>
        <v/>
      </c>
      <c r="M119" s="40" t="str">
        <f t="shared" si="7"/>
        <v/>
      </c>
      <c r="S119" s="27"/>
    </row>
    <row r="120" spans="1:19" s="28" customFormat="1" ht="15" customHeight="1">
      <c r="A120" s="550"/>
      <c r="B120" s="552"/>
      <c r="C120" s="554" t="s">
        <v>470</v>
      </c>
      <c r="D120" s="185" t="s">
        <v>506</v>
      </c>
      <c r="E120" s="38"/>
      <c r="F120" s="39"/>
      <c r="G120" s="39"/>
      <c r="H120" s="39"/>
      <c r="I120" s="39"/>
      <c r="J120" s="40" t="str">
        <f t="shared" si="4"/>
        <v/>
      </c>
      <c r="K120" s="40" t="str">
        <f t="shared" si="5"/>
        <v/>
      </c>
      <c r="L120" s="40" t="str">
        <f t="shared" si="6"/>
        <v/>
      </c>
      <c r="M120" s="40" t="str">
        <f t="shared" si="7"/>
        <v/>
      </c>
      <c r="S120" s="27"/>
    </row>
    <row r="121" spans="1:19" s="28" customFormat="1" ht="15" customHeight="1">
      <c r="A121" s="550"/>
      <c r="B121" s="552"/>
      <c r="C121" s="554"/>
      <c r="D121" s="185" t="s">
        <v>498</v>
      </c>
      <c r="E121" s="38"/>
      <c r="F121" s="39"/>
      <c r="G121" s="39"/>
      <c r="H121" s="39"/>
      <c r="I121" s="39"/>
      <c r="J121" s="40" t="str">
        <f t="shared" si="4"/>
        <v/>
      </c>
      <c r="K121" s="40" t="str">
        <f t="shared" si="5"/>
        <v/>
      </c>
      <c r="L121" s="40" t="str">
        <f t="shared" si="6"/>
        <v/>
      </c>
      <c r="M121" s="40" t="str">
        <f t="shared" si="7"/>
        <v/>
      </c>
      <c r="S121" s="27"/>
    </row>
    <row r="122" spans="1:19" s="28" customFormat="1" ht="15" customHeight="1">
      <c r="A122" s="555">
        <v>19</v>
      </c>
      <c r="B122" s="606">
        <f>'1.Metas ATD H.'!B160</f>
        <v>0</v>
      </c>
      <c r="C122" s="568" t="s">
        <v>468</v>
      </c>
      <c r="D122" s="183" t="s">
        <v>504</v>
      </c>
      <c r="E122" s="31"/>
      <c r="F122" s="33"/>
      <c r="G122" s="33"/>
      <c r="H122" s="33"/>
      <c r="I122" s="33"/>
      <c r="J122" s="34" t="str">
        <f t="shared" si="4"/>
        <v/>
      </c>
      <c r="K122" s="34" t="str">
        <f t="shared" si="5"/>
        <v/>
      </c>
      <c r="L122" s="34" t="str">
        <f t="shared" si="6"/>
        <v/>
      </c>
      <c r="M122" s="34" t="str">
        <f t="shared" si="7"/>
        <v/>
      </c>
      <c r="S122" s="27"/>
    </row>
    <row r="123" spans="1:19" s="28" customFormat="1" ht="15" customHeight="1">
      <c r="A123" s="555"/>
      <c r="B123" s="606"/>
      <c r="C123" s="568"/>
      <c r="D123" s="183" t="s">
        <v>507</v>
      </c>
      <c r="E123" s="31"/>
      <c r="F123" s="33"/>
      <c r="G123" s="33"/>
      <c r="H123" s="33"/>
      <c r="I123" s="33"/>
      <c r="J123" s="34" t="str">
        <f t="shared" si="4"/>
        <v/>
      </c>
      <c r="K123" s="34" t="str">
        <f t="shared" si="5"/>
        <v/>
      </c>
      <c r="L123" s="34" t="str">
        <f t="shared" si="6"/>
        <v/>
      </c>
      <c r="M123" s="34" t="str">
        <f t="shared" si="7"/>
        <v/>
      </c>
      <c r="S123" s="27"/>
    </row>
    <row r="124" spans="1:19" s="28" customFormat="1" ht="15" customHeight="1">
      <c r="A124" s="555"/>
      <c r="B124" s="606"/>
      <c r="C124" s="568" t="s">
        <v>469</v>
      </c>
      <c r="D124" s="183" t="s">
        <v>508</v>
      </c>
      <c r="E124" s="31"/>
      <c r="F124" s="33"/>
      <c r="G124" s="33"/>
      <c r="H124" s="33"/>
      <c r="I124" s="33"/>
      <c r="J124" s="34" t="str">
        <f t="shared" si="4"/>
        <v/>
      </c>
      <c r="K124" s="34" t="str">
        <f t="shared" si="5"/>
        <v/>
      </c>
      <c r="L124" s="34" t="str">
        <f t="shared" si="6"/>
        <v/>
      </c>
      <c r="M124" s="34" t="str">
        <f t="shared" si="7"/>
        <v/>
      </c>
      <c r="S124" s="27"/>
    </row>
    <row r="125" spans="1:19" s="28" customFormat="1" ht="15" customHeight="1">
      <c r="A125" s="555"/>
      <c r="B125" s="606"/>
      <c r="C125" s="568"/>
      <c r="D125" s="183" t="s">
        <v>505</v>
      </c>
      <c r="E125" s="31"/>
      <c r="F125" s="33"/>
      <c r="G125" s="33"/>
      <c r="H125" s="33"/>
      <c r="I125" s="33"/>
      <c r="J125" s="34" t="str">
        <f t="shared" si="4"/>
        <v/>
      </c>
      <c r="K125" s="34" t="str">
        <f t="shared" si="5"/>
        <v/>
      </c>
      <c r="L125" s="34" t="str">
        <f t="shared" si="6"/>
        <v/>
      </c>
      <c r="M125" s="34" t="str">
        <f t="shared" si="7"/>
        <v/>
      </c>
      <c r="S125" s="27"/>
    </row>
    <row r="126" spans="1:19" s="28" customFormat="1" ht="15" customHeight="1">
      <c r="A126" s="555"/>
      <c r="B126" s="606"/>
      <c r="C126" s="568" t="s">
        <v>470</v>
      </c>
      <c r="D126" s="183" t="s">
        <v>506</v>
      </c>
      <c r="E126" s="31"/>
      <c r="F126" s="33"/>
      <c r="G126" s="33"/>
      <c r="H126" s="33"/>
      <c r="I126" s="33"/>
      <c r="J126" s="34" t="str">
        <f t="shared" si="4"/>
        <v/>
      </c>
      <c r="K126" s="34" t="str">
        <f t="shared" si="5"/>
        <v/>
      </c>
      <c r="L126" s="34" t="str">
        <f t="shared" si="6"/>
        <v/>
      </c>
      <c r="M126" s="34" t="str">
        <f t="shared" si="7"/>
        <v/>
      </c>
      <c r="S126" s="27"/>
    </row>
    <row r="127" spans="1:19" s="28" customFormat="1" ht="15" customHeight="1">
      <c r="A127" s="555"/>
      <c r="B127" s="606"/>
      <c r="C127" s="568"/>
      <c r="D127" s="183" t="s">
        <v>498</v>
      </c>
      <c r="E127" s="31"/>
      <c r="F127" s="33"/>
      <c r="G127" s="33"/>
      <c r="H127" s="33"/>
      <c r="I127" s="33"/>
      <c r="J127" s="34" t="str">
        <f t="shared" si="4"/>
        <v/>
      </c>
      <c r="K127" s="34" t="str">
        <f t="shared" si="5"/>
        <v/>
      </c>
      <c r="L127" s="34" t="str">
        <f t="shared" si="6"/>
        <v/>
      </c>
      <c r="M127" s="34" t="str">
        <f t="shared" si="7"/>
        <v/>
      </c>
      <c r="S127" s="27"/>
    </row>
    <row r="128" spans="1:19" s="28" customFormat="1" ht="15" customHeight="1">
      <c r="A128" s="550">
        <v>20</v>
      </c>
      <c r="B128" s="551">
        <f>'1.Metas ATD H.'!B168</f>
        <v>0</v>
      </c>
      <c r="C128" s="554" t="s">
        <v>468</v>
      </c>
      <c r="D128" s="184" t="s">
        <v>504</v>
      </c>
      <c r="E128" s="38"/>
      <c r="F128" s="32"/>
      <c r="G128" s="39"/>
      <c r="H128" s="39"/>
      <c r="I128" s="39"/>
      <c r="J128" s="40" t="str">
        <f t="shared" si="4"/>
        <v/>
      </c>
      <c r="K128" s="40" t="str">
        <f t="shared" si="5"/>
        <v/>
      </c>
      <c r="L128" s="40" t="str">
        <f t="shared" si="6"/>
        <v/>
      </c>
      <c r="M128" s="40" t="str">
        <f t="shared" si="7"/>
        <v/>
      </c>
      <c r="S128" s="27"/>
    </row>
    <row r="129" spans="1:19" s="28" customFormat="1" ht="15" customHeight="1">
      <c r="A129" s="550"/>
      <c r="B129" s="552"/>
      <c r="C129" s="554"/>
      <c r="D129" s="185" t="s">
        <v>507</v>
      </c>
      <c r="E129" s="38"/>
      <c r="F129" s="39"/>
      <c r="G129" s="39"/>
      <c r="H129" s="39"/>
      <c r="I129" s="39"/>
      <c r="J129" s="40" t="str">
        <f t="shared" si="4"/>
        <v/>
      </c>
      <c r="K129" s="40" t="str">
        <f t="shared" si="5"/>
        <v/>
      </c>
      <c r="L129" s="40" t="str">
        <f t="shared" si="6"/>
        <v/>
      </c>
      <c r="M129" s="40" t="str">
        <f t="shared" si="7"/>
        <v/>
      </c>
      <c r="S129" s="27"/>
    </row>
    <row r="130" spans="1:19" s="28" customFormat="1" ht="15" customHeight="1">
      <c r="A130" s="550"/>
      <c r="B130" s="552"/>
      <c r="C130" s="554" t="s">
        <v>469</v>
      </c>
      <c r="D130" s="184" t="s">
        <v>508</v>
      </c>
      <c r="E130" s="38"/>
      <c r="F130" s="39"/>
      <c r="G130" s="39"/>
      <c r="H130" s="39"/>
      <c r="I130" s="39"/>
      <c r="J130" s="40" t="str">
        <f t="shared" si="4"/>
        <v/>
      </c>
      <c r="K130" s="40" t="str">
        <f t="shared" si="5"/>
        <v/>
      </c>
      <c r="L130" s="40" t="str">
        <f t="shared" si="6"/>
        <v/>
      </c>
      <c r="M130" s="40" t="str">
        <f t="shared" si="7"/>
        <v/>
      </c>
      <c r="S130" s="27"/>
    </row>
    <row r="131" spans="1:19" s="28" customFormat="1" ht="15" customHeight="1">
      <c r="A131" s="550"/>
      <c r="B131" s="552"/>
      <c r="C131" s="554"/>
      <c r="D131" s="185" t="s">
        <v>505</v>
      </c>
      <c r="E131" s="38"/>
      <c r="F131" s="39"/>
      <c r="G131" s="39"/>
      <c r="H131" s="39"/>
      <c r="I131" s="39"/>
      <c r="J131" s="40" t="str">
        <f t="shared" si="4"/>
        <v/>
      </c>
      <c r="K131" s="40" t="str">
        <f t="shared" si="5"/>
        <v/>
      </c>
      <c r="L131" s="40" t="str">
        <f t="shared" si="6"/>
        <v/>
      </c>
      <c r="M131" s="40" t="str">
        <f t="shared" si="7"/>
        <v/>
      </c>
      <c r="S131" s="27"/>
    </row>
    <row r="132" spans="1:19" s="28" customFormat="1" ht="15" customHeight="1">
      <c r="A132" s="550"/>
      <c r="B132" s="552"/>
      <c r="C132" s="554" t="s">
        <v>470</v>
      </c>
      <c r="D132" s="185" t="s">
        <v>506</v>
      </c>
      <c r="E132" s="38"/>
      <c r="F132" s="39"/>
      <c r="G132" s="39"/>
      <c r="H132" s="39"/>
      <c r="I132" s="39"/>
      <c r="J132" s="40" t="str">
        <f t="shared" si="4"/>
        <v/>
      </c>
      <c r="K132" s="40" t="str">
        <f t="shared" si="5"/>
        <v/>
      </c>
      <c r="L132" s="40" t="str">
        <f t="shared" si="6"/>
        <v/>
      </c>
      <c r="M132" s="40" t="str">
        <f t="shared" si="7"/>
        <v/>
      </c>
      <c r="S132" s="27"/>
    </row>
    <row r="133" spans="1:19" s="28" customFormat="1" ht="15" customHeight="1">
      <c r="A133" s="550"/>
      <c r="B133" s="552"/>
      <c r="C133" s="554"/>
      <c r="D133" s="185" t="s">
        <v>498</v>
      </c>
      <c r="E133" s="38"/>
      <c r="F133" s="39"/>
      <c r="G133" s="39"/>
      <c r="H133" s="39"/>
      <c r="I133" s="39"/>
      <c r="J133" s="40" t="str">
        <f t="shared" si="4"/>
        <v/>
      </c>
      <c r="K133" s="40" t="str">
        <f t="shared" si="5"/>
        <v/>
      </c>
      <c r="L133" s="40" t="str">
        <f t="shared" si="6"/>
        <v/>
      </c>
      <c r="M133" s="40" t="str">
        <f t="shared" si="7"/>
        <v/>
      </c>
      <c r="S133" s="27"/>
    </row>
    <row r="134" spans="1:19" s="28" customFormat="1" ht="15" customHeight="1">
      <c r="A134" s="555">
        <v>21</v>
      </c>
      <c r="B134" s="606">
        <f>'1.Metas ATD H.'!B176</f>
        <v>0</v>
      </c>
      <c r="C134" s="568" t="s">
        <v>468</v>
      </c>
      <c r="D134" s="183" t="s">
        <v>504</v>
      </c>
      <c r="E134" s="31"/>
      <c r="F134" s="33"/>
      <c r="G134" s="33"/>
      <c r="H134" s="33"/>
      <c r="I134" s="33"/>
      <c r="J134" s="34" t="str">
        <f t="shared" si="4"/>
        <v/>
      </c>
      <c r="K134" s="34" t="str">
        <f t="shared" si="5"/>
        <v/>
      </c>
      <c r="L134" s="34" t="str">
        <f t="shared" si="6"/>
        <v/>
      </c>
      <c r="M134" s="34" t="str">
        <f t="shared" si="7"/>
        <v/>
      </c>
      <c r="S134" s="27"/>
    </row>
    <row r="135" spans="1:19" s="28" customFormat="1" ht="15" customHeight="1">
      <c r="A135" s="555"/>
      <c r="B135" s="606"/>
      <c r="C135" s="568"/>
      <c r="D135" s="183" t="s">
        <v>507</v>
      </c>
      <c r="E135" s="31"/>
      <c r="F135" s="33"/>
      <c r="G135" s="33"/>
      <c r="H135" s="33"/>
      <c r="I135" s="33"/>
      <c r="J135" s="34" t="str">
        <f t="shared" si="4"/>
        <v/>
      </c>
      <c r="K135" s="34" t="str">
        <f t="shared" si="5"/>
        <v/>
      </c>
      <c r="L135" s="34" t="str">
        <f t="shared" si="6"/>
        <v/>
      </c>
      <c r="M135" s="34" t="str">
        <f t="shared" si="7"/>
        <v/>
      </c>
      <c r="S135" s="27"/>
    </row>
    <row r="136" spans="1:19" s="28" customFormat="1" ht="15" customHeight="1">
      <c r="A136" s="555"/>
      <c r="B136" s="606"/>
      <c r="C136" s="568" t="s">
        <v>469</v>
      </c>
      <c r="D136" s="183" t="s">
        <v>508</v>
      </c>
      <c r="E136" s="31"/>
      <c r="F136" s="33"/>
      <c r="G136" s="33"/>
      <c r="H136" s="33"/>
      <c r="I136" s="33"/>
      <c r="J136" s="34" t="str">
        <f t="shared" si="4"/>
        <v/>
      </c>
      <c r="K136" s="34" t="str">
        <f t="shared" si="5"/>
        <v/>
      </c>
      <c r="L136" s="34" t="str">
        <f t="shared" si="6"/>
        <v/>
      </c>
      <c r="M136" s="34" t="str">
        <f t="shared" si="7"/>
        <v/>
      </c>
      <c r="S136" s="27"/>
    </row>
    <row r="137" spans="1:19" s="28" customFormat="1" ht="15" customHeight="1">
      <c r="A137" s="555"/>
      <c r="B137" s="606"/>
      <c r="C137" s="568"/>
      <c r="D137" s="183" t="s">
        <v>505</v>
      </c>
      <c r="E137" s="31"/>
      <c r="F137" s="33"/>
      <c r="G137" s="33"/>
      <c r="H137" s="33"/>
      <c r="I137" s="33"/>
      <c r="J137" s="34" t="str">
        <f t="shared" si="4"/>
        <v/>
      </c>
      <c r="K137" s="34" t="str">
        <f t="shared" si="5"/>
        <v/>
      </c>
      <c r="L137" s="34" t="str">
        <f t="shared" si="6"/>
        <v/>
      </c>
      <c r="M137" s="34" t="str">
        <f t="shared" si="7"/>
        <v/>
      </c>
      <c r="S137" s="27"/>
    </row>
    <row r="138" spans="1:19" s="28" customFormat="1" ht="15" customHeight="1">
      <c r="A138" s="555"/>
      <c r="B138" s="606"/>
      <c r="C138" s="568" t="s">
        <v>470</v>
      </c>
      <c r="D138" s="183" t="s">
        <v>506</v>
      </c>
      <c r="E138" s="31"/>
      <c r="F138" s="33"/>
      <c r="G138" s="33"/>
      <c r="H138" s="33"/>
      <c r="I138" s="33"/>
      <c r="J138" s="34" t="str">
        <f t="shared" si="4"/>
        <v/>
      </c>
      <c r="K138" s="34" t="str">
        <f t="shared" si="5"/>
        <v/>
      </c>
      <c r="L138" s="34" t="str">
        <f t="shared" si="6"/>
        <v/>
      </c>
      <c r="M138" s="34" t="str">
        <f t="shared" si="7"/>
        <v/>
      </c>
      <c r="S138" s="27"/>
    </row>
    <row r="139" spans="1:19" s="28" customFormat="1" ht="15" customHeight="1">
      <c r="A139" s="555"/>
      <c r="B139" s="606"/>
      <c r="C139" s="568"/>
      <c r="D139" s="183" t="s">
        <v>498</v>
      </c>
      <c r="E139" s="31"/>
      <c r="F139" s="33"/>
      <c r="G139" s="33"/>
      <c r="H139" s="33"/>
      <c r="I139" s="33"/>
      <c r="J139" s="34" t="str">
        <f t="shared" si="4"/>
        <v/>
      </c>
      <c r="K139" s="34" t="str">
        <f t="shared" si="5"/>
        <v/>
      </c>
      <c r="L139" s="34" t="str">
        <f t="shared" si="6"/>
        <v/>
      </c>
      <c r="M139" s="34" t="str">
        <f t="shared" si="7"/>
        <v/>
      </c>
      <c r="S139" s="27"/>
    </row>
    <row r="140" spans="1:19" s="28" customFormat="1" ht="15" customHeight="1">
      <c r="A140" s="550">
        <v>22</v>
      </c>
      <c r="B140" s="551">
        <f>'1.Metas ATD H.'!B184</f>
        <v>0</v>
      </c>
      <c r="C140" s="554" t="s">
        <v>468</v>
      </c>
      <c r="D140" s="184" t="s">
        <v>504</v>
      </c>
      <c r="E140" s="38"/>
      <c r="F140" s="32"/>
      <c r="G140" s="39"/>
      <c r="H140" s="39"/>
      <c r="I140" s="39"/>
      <c r="J140" s="40" t="str">
        <f t="shared" si="4"/>
        <v/>
      </c>
      <c r="K140" s="40" t="str">
        <f t="shared" si="5"/>
        <v/>
      </c>
      <c r="L140" s="40" t="str">
        <f t="shared" si="6"/>
        <v/>
      </c>
      <c r="M140" s="40" t="str">
        <f t="shared" si="7"/>
        <v/>
      </c>
      <c r="S140" s="27"/>
    </row>
    <row r="141" spans="1:19" s="28" customFormat="1" ht="15" customHeight="1">
      <c r="A141" s="550"/>
      <c r="B141" s="552"/>
      <c r="C141" s="554"/>
      <c r="D141" s="185" t="s">
        <v>507</v>
      </c>
      <c r="E141" s="38"/>
      <c r="F141" s="39"/>
      <c r="G141" s="39"/>
      <c r="H141" s="39"/>
      <c r="I141" s="39"/>
      <c r="J141" s="40" t="str">
        <f t="shared" si="4"/>
        <v/>
      </c>
      <c r="K141" s="40" t="str">
        <f t="shared" si="5"/>
        <v/>
      </c>
      <c r="L141" s="40" t="str">
        <f t="shared" si="6"/>
        <v/>
      </c>
      <c r="M141" s="40" t="str">
        <f t="shared" si="7"/>
        <v/>
      </c>
      <c r="S141" s="27"/>
    </row>
    <row r="142" spans="1:19" s="28" customFormat="1" ht="15" customHeight="1">
      <c r="A142" s="550"/>
      <c r="B142" s="552"/>
      <c r="C142" s="554" t="s">
        <v>469</v>
      </c>
      <c r="D142" s="184" t="s">
        <v>508</v>
      </c>
      <c r="E142" s="38"/>
      <c r="F142" s="39"/>
      <c r="G142" s="39"/>
      <c r="H142" s="39"/>
      <c r="I142" s="39"/>
      <c r="J142" s="40" t="str">
        <f t="shared" si="4"/>
        <v/>
      </c>
      <c r="K142" s="40" t="str">
        <f t="shared" si="5"/>
        <v/>
      </c>
      <c r="L142" s="40" t="str">
        <f t="shared" si="6"/>
        <v/>
      </c>
      <c r="M142" s="40" t="str">
        <f t="shared" si="7"/>
        <v/>
      </c>
      <c r="S142" s="27"/>
    </row>
    <row r="143" spans="1:19" s="28" customFormat="1" ht="15" customHeight="1">
      <c r="A143" s="550"/>
      <c r="B143" s="552"/>
      <c r="C143" s="554"/>
      <c r="D143" s="185" t="s">
        <v>505</v>
      </c>
      <c r="E143" s="38"/>
      <c r="F143" s="39"/>
      <c r="G143" s="39"/>
      <c r="H143" s="39"/>
      <c r="I143" s="39"/>
      <c r="J143" s="40" t="str">
        <f t="shared" ref="J143:J206" si="8">IFERROR((F143/E143),"")</f>
        <v/>
      </c>
      <c r="K143" s="40" t="str">
        <f t="shared" ref="K143:K206" si="9">IFERROR(((F143+G143)/E143),"")</f>
        <v/>
      </c>
      <c r="L143" s="40" t="str">
        <f t="shared" ref="L143:L206" si="10">IFERROR(((F143+G143+H143)/E143),"")</f>
        <v/>
      </c>
      <c r="M143" s="40" t="str">
        <f t="shared" ref="M143:M206" si="11">IFERROR(((F143+G143+H143+I143)/E143),"")</f>
        <v/>
      </c>
      <c r="S143" s="27"/>
    </row>
    <row r="144" spans="1:19" s="28" customFormat="1" ht="15" customHeight="1">
      <c r="A144" s="550"/>
      <c r="B144" s="552"/>
      <c r="C144" s="554" t="s">
        <v>470</v>
      </c>
      <c r="D144" s="185" t="s">
        <v>506</v>
      </c>
      <c r="E144" s="38"/>
      <c r="F144" s="39"/>
      <c r="G144" s="39"/>
      <c r="H144" s="39"/>
      <c r="I144" s="39"/>
      <c r="J144" s="40" t="str">
        <f t="shared" si="8"/>
        <v/>
      </c>
      <c r="K144" s="40" t="str">
        <f t="shared" si="9"/>
        <v/>
      </c>
      <c r="L144" s="40" t="str">
        <f t="shared" si="10"/>
        <v/>
      </c>
      <c r="M144" s="40" t="str">
        <f t="shared" si="11"/>
        <v/>
      </c>
      <c r="S144" s="27"/>
    </row>
    <row r="145" spans="1:19" s="28" customFormat="1" ht="15" customHeight="1">
      <c r="A145" s="550"/>
      <c r="B145" s="552"/>
      <c r="C145" s="554"/>
      <c r="D145" s="185" t="s">
        <v>498</v>
      </c>
      <c r="E145" s="38"/>
      <c r="F145" s="39"/>
      <c r="G145" s="39"/>
      <c r="H145" s="39"/>
      <c r="I145" s="39"/>
      <c r="J145" s="40" t="str">
        <f t="shared" si="8"/>
        <v/>
      </c>
      <c r="K145" s="40" t="str">
        <f t="shared" si="9"/>
        <v/>
      </c>
      <c r="L145" s="40" t="str">
        <f t="shared" si="10"/>
        <v/>
      </c>
      <c r="M145" s="40" t="str">
        <f t="shared" si="11"/>
        <v/>
      </c>
      <c r="S145" s="27"/>
    </row>
    <row r="146" spans="1:19" s="28" customFormat="1" ht="15" customHeight="1">
      <c r="A146" s="555">
        <v>23</v>
      </c>
      <c r="B146" s="606">
        <f>'1.Metas ATD H.'!B192</f>
        <v>0</v>
      </c>
      <c r="C146" s="568" t="s">
        <v>468</v>
      </c>
      <c r="D146" s="183" t="s">
        <v>504</v>
      </c>
      <c r="E146" s="31"/>
      <c r="F146" s="33"/>
      <c r="G146" s="33"/>
      <c r="H146" s="33"/>
      <c r="I146" s="33"/>
      <c r="J146" s="34" t="str">
        <f t="shared" si="8"/>
        <v/>
      </c>
      <c r="K146" s="34" t="str">
        <f t="shared" si="9"/>
        <v/>
      </c>
      <c r="L146" s="34" t="str">
        <f t="shared" si="10"/>
        <v/>
      </c>
      <c r="M146" s="34" t="str">
        <f t="shared" si="11"/>
        <v/>
      </c>
      <c r="S146" s="27"/>
    </row>
    <row r="147" spans="1:19" s="28" customFormat="1" ht="15" customHeight="1">
      <c r="A147" s="555"/>
      <c r="B147" s="606"/>
      <c r="C147" s="568"/>
      <c r="D147" s="183" t="s">
        <v>507</v>
      </c>
      <c r="E147" s="31"/>
      <c r="F147" s="33"/>
      <c r="G147" s="33"/>
      <c r="H147" s="33"/>
      <c r="I147" s="33"/>
      <c r="J147" s="34" t="str">
        <f t="shared" si="8"/>
        <v/>
      </c>
      <c r="K147" s="34" t="str">
        <f t="shared" si="9"/>
        <v/>
      </c>
      <c r="L147" s="34" t="str">
        <f t="shared" si="10"/>
        <v/>
      </c>
      <c r="M147" s="34" t="str">
        <f t="shared" si="11"/>
        <v/>
      </c>
      <c r="S147" s="27"/>
    </row>
    <row r="148" spans="1:19" s="28" customFormat="1" ht="15" customHeight="1">
      <c r="A148" s="555"/>
      <c r="B148" s="606"/>
      <c r="C148" s="568" t="s">
        <v>469</v>
      </c>
      <c r="D148" s="183" t="s">
        <v>508</v>
      </c>
      <c r="E148" s="31"/>
      <c r="F148" s="33"/>
      <c r="G148" s="33"/>
      <c r="H148" s="33"/>
      <c r="I148" s="33"/>
      <c r="J148" s="34" t="str">
        <f t="shared" si="8"/>
        <v/>
      </c>
      <c r="K148" s="34" t="str">
        <f t="shared" si="9"/>
        <v/>
      </c>
      <c r="L148" s="34" t="str">
        <f t="shared" si="10"/>
        <v/>
      </c>
      <c r="M148" s="34" t="str">
        <f t="shared" si="11"/>
        <v/>
      </c>
      <c r="S148" s="27"/>
    </row>
    <row r="149" spans="1:19" s="28" customFormat="1" ht="15" customHeight="1">
      <c r="A149" s="555"/>
      <c r="B149" s="606"/>
      <c r="C149" s="568"/>
      <c r="D149" s="183" t="s">
        <v>505</v>
      </c>
      <c r="E149" s="31"/>
      <c r="F149" s="33"/>
      <c r="G149" s="33"/>
      <c r="H149" s="33"/>
      <c r="I149" s="33"/>
      <c r="J149" s="34" t="str">
        <f t="shared" si="8"/>
        <v/>
      </c>
      <c r="K149" s="34" t="str">
        <f t="shared" si="9"/>
        <v/>
      </c>
      <c r="L149" s="34" t="str">
        <f t="shared" si="10"/>
        <v/>
      </c>
      <c r="M149" s="34" t="str">
        <f t="shared" si="11"/>
        <v/>
      </c>
      <c r="S149" s="27"/>
    </row>
    <row r="150" spans="1:19" s="28" customFormat="1" ht="15" customHeight="1">
      <c r="A150" s="555"/>
      <c r="B150" s="606"/>
      <c r="C150" s="568" t="s">
        <v>470</v>
      </c>
      <c r="D150" s="183" t="s">
        <v>506</v>
      </c>
      <c r="E150" s="31"/>
      <c r="F150" s="33"/>
      <c r="G150" s="33"/>
      <c r="H150" s="33"/>
      <c r="I150" s="33"/>
      <c r="J150" s="34" t="str">
        <f t="shared" si="8"/>
        <v/>
      </c>
      <c r="K150" s="34" t="str">
        <f t="shared" si="9"/>
        <v/>
      </c>
      <c r="L150" s="34" t="str">
        <f t="shared" si="10"/>
        <v/>
      </c>
      <c r="M150" s="34" t="str">
        <f t="shared" si="11"/>
        <v/>
      </c>
      <c r="S150" s="27"/>
    </row>
    <row r="151" spans="1:19" s="28" customFormat="1" ht="15" customHeight="1">
      <c r="A151" s="555"/>
      <c r="B151" s="606"/>
      <c r="C151" s="568"/>
      <c r="D151" s="183" t="s">
        <v>498</v>
      </c>
      <c r="E151" s="31"/>
      <c r="F151" s="33"/>
      <c r="G151" s="33"/>
      <c r="H151" s="33"/>
      <c r="I151" s="33"/>
      <c r="J151" s="34" t="str">
        <f t="shared" si="8"/>
        <v/>
      </c>
      <c r="K151" s="34" t="str">
        <f t="shared" si="9"/>
        <v/>
      </c>
      <c r="L151" s="34" t="str">
        <f t="shared" si="10"/>
        <v/>
      </c>
      <c r="M151" s="34" t="str">
        <f t="shared" si="11"/>
        <v/>
      </c>
      <c r="S151" s="27"/>
    </row>
    <row r="152" spans="1:19" s="28" customFormat="1" ht="15" customHeight="1">
      <c r="A152" s="550">
        <v>24</v>
      </c>
      <c r="B152" s="551">
        <f>'1.Metas ATD H.'!B200</f>
        <v>0</v>
      </c>
      <c r="C152" s="554" t="s">
        <v>468</v>
      </c>
      <c r="D152" s="184" t="s">
        <v>504</v>
      </c>
      <c r="E152" s="38"/>
      <c r="F152" s="32"/>
      <c r="G152" s="39"/>
      <c r="H152" s="39"/>
      <c r="I152" s="39"/>
      <c r="J152" s="40" t="str">
        <f t="shared" si="8"/>
        <v/>
      </c>
      <c r="K152" s="40" t="str">
        <f t="shared" si="9"/>
        <v/>
      </c>
      <c r="L152" s="40" t="str">
        <f t="shared" si="10"/>
        <v/>
      </c>
      <c r="M152" s="40" t="str">
        <f t="shared" si="11"/>
        <v/>
      </c>
      <c r="S152" s="27"/>
    </row>
    <row r="153" spans="1:19" s="28" customFormat="1" ht="15" customHeight="1">
      <c r="A153" s="550"/>
      <c r="B153" s="552"/>
      <c r="C153" s="554"/>
      <c r="D153" s="185" t="s">
        <v>507</v>
      </c>
      <c r="E153" s="38"/>
      <c r="F153" s="39"/>
      <c r="G153" s="39"/>
      <c r="H153" s="39"/>
      <c r="I153" s="39"/>
      <c r="J153" s="40" t="str">
        <f t="shared" si="8"/>
        <v/>
      </c>
      <c r="K153" s="40" t="str">
        <f t="shared" si="9"/>
        <v/>
      </c>
      <c r="L153" s="40" t="str">
        <f t="shared" si="10"/>
        <v/>
      </c>
      <c r="M153" s="40" t="str">
        <f t="shared" si="11"/>
        <v/>
      </c>
      <c r="S153" s="27"/>
    </row>
    <row r="154" spans="1:19" s="28" customFormat="1" ht="15" customHeight="1">
      <c r="A154" s="550"/>
      <c r="B154" s="552"/>
      <c r="C154" s="554" t="s">
        <v>469</v>
      </c>
      <c r="D154" s="184" t="s">
        <v>508</v>
      </c>
      <c r="E154" s="38"/>
      <c r="F154" s="39"/>
      <c r="G154" s="39"/>
      <c r="H154" s="39"/>
      <c r="I154" s="39"/>
      <c r="J154" s="40" t="str">
        <f t="shared" si="8"/>
        <v/>
      </c>
      <c r="K154" s="40" t="str">
        <f t="shared" si="9"/>
        <v/>
      </c>
      <c r="L154" s="40" t="str">
        <f t="shared" si="10"/>
        <v/>
      </c>
      <c r="M154" s="40" t="str">
        <f t="shared" si="11"/>
        <v/>
      </c>
      <c r="S154" s="27"/>
    </row>
    <row r="155" spans="1:19" s="28" customFormat="1" ht="15" customHeight="1">
      <c r="A155" s="550"/>
      <c r="B155" s="552"/>
      <c r="C155" s="554"/>
      <c r="D155" s="185" t="s">
        <v>505</v>
      </c>
      <c r="E155" s="38"/>
      <c r="F155" s="39"/>
      <c r="G155" s="39"/>
      <c r="H155" s="39"/>
      <c r="I155" s="39"/>
      <c r="J155" s="40" t="str">
        <f t="shared" si="8"/>
        <v/>
      </c>
      <c r="K155" s="40" t="str">
        <f t="shared" si="9"/>
        <v/>
      </c>
      <c r="L155" s="40" t="str">
        <f t="shared" si="10"/>
        <v/>
      </c>
      <c r="M155" s="40" t="str">
        <f t="shared" si="11"/>
        <v/>
      </c>
      <c r="S155" s="27"/>
    </row>
    <row r="156" spans="1:19" s="28" customFormat="1" ht="15" customHeight="1">
      <c r="A156" s="550"/>
      <c r="B156" s="552"/>
      <c r="C156" s="554" t="s">
        <v>470</v>
      </c>
      <c r="D156" s="185" t="s">
        <v>506</v>
      </c>
      <c r="E156" s="38"/>
      <c r="F156" s="39"/>
      <c r="G156" s="39"/>
      <c r="H156" s="39"/>
      <c r="I156" s="39"/>
      <c r="J156" s="40" t="str">
        <f t="shared" si="8"/>
        <v/>
      </c>
      <c r="K156" s="40" t="str">
        <f t="shared" si="9"/>
        <v/>
      </c>
      <c r="L156" s="40" t="str">
        <f t="shared" si="10"/>
        <v/>
      </c>
      <c r="M156" s="40" t="str">
        <f t="shared" si="11"/>
        <v/>
      </c>
      <c r="S156" s="27"/>
    </row>
    <row r="157" spans="1:19" s="28" customFormat="1" ht="15" customHeight="1">
      <c r="A157" s="550"/>
      <c r="B157" s="552"/>
      <c r="C157" s="554"/>
      <c r="D157" s="185" t="s">
        <v>498</v>
      </c>
      <c r="E157" s="38"/>
      <c r="F157" s="39"/>
      <c r="G157" s="39"/>
      <c r="H157" s="39"/>
      <c r="I157" s="39"/>
      <c r="J157" s="40" t="str">
        <f t="shared" si="8"/>
        <v/>
      </c>
      <c r="K157" s="40" t="str">
        <f t="shared" si="9"/>
        <v/>
      </c>
      <c r="L157" s="40" t="str">
        <f t="shared" si="10"/>
        <v/>
      </c>
      <c r="M157" s="40" t="str">
        <f t="shared" si="11"/>
        <v/>
      </c>
      <c r="S157" s="27"/>
    </row>
    <row r="158" spans="1:19" s="28" customFormat="1" ht="15" customHeight="1">
      <c r="A158" s="555">
        <v>25</v>
      </c>
      <c r="B158" s="606">
        <f>'1.Metas ATD H.'!B208</f>
        <v>0</v>
      </c>
      <c r="C158" s="568" t="s">
        <v>468</v>
      </c>
      <c r="D158" s="183" t="s">
        <v>504</v>
      </c>
      <c r="E158" s="31"/>
      <c r="F158" s="33"/>
      <c r="G158" s="33"/>
      <c r="H158" s="33"/>
      <c r="I158" s="33"/>
      <c r="J158" s="34" t="str">
        <f t="shared" si="8"/>
        <v/>
      </c>
      <c r="K158" s="34" t="str">
        <f t="shared" si="9"/>
        <v/>
      </c>
      <c r="L158" s="34" t="str">
        <f t="shared" si="10"/>
        <v/>
      </c>
      <c r="M158" s="34" t="str">
        <f t="shared" si="11"/>
        <v/>
      </c>
      <c r="S158" s="27"/>
    </row>
    <row r="159" spans="1:19" s="28" customFormat="1" ht="15" customHeight="1">
      <c r="A159" s="555"/>
      <c r="B159" s="606"/>
      <c r="C159" s="568"/>
      <c r="D159" s="183" t="s">
        <v>507</v>
      </c>
      <c r="E159" s="31"/>
      <c r="F159" s="33"/>
      <c r="G159" s="33"/>
      <c r="H159" s="33"/>
      <c r="I159" s="33"/>
      <c r="J159" s="34" t="str">
        <f t="shared" si="8"/>
        <v/>
      </c>
      <c r="K159" s="34" t="str">
        <f t="shared" si="9"/>
        <v/>
      </c>
      <c r="L159" s="34" t="str">
        <f t="shared" si="10"/>
        <v/>
      </c>
      <c r="M159" s="34" t="str">
        <f t="shared" si="11"/>
        <v/>
      </c>
      <c r="S159" s="27"/>
    </row>
    <row r="160" spans="1:19" s="28" customFormat="1" ht="15" customHeight="1">
      <c r="A160" s="555"/>
      <c r="B160" s="606"/>
      <c r="C160" s="568" t="s">
        <v>469</v>
      </c>
      <c r="D160" s="183" t="s">
        <v>508</v>
      </c>
      <c r="E160" s="31"/>
      <c r="F160" s="33"/>
      <c r="G160" s="33"/>
      <c r="H160" s="33"/>
      <c r="I160" s="33"/>
      <c r="J160" s="34" t="str">
        <f t="shared" si="8"/>
        <v/>
      </c>
      <c r="K160" s="34" t="str">
        <f t="shared" si="9"/>
        <v/>
      </c>
      <c r="L160" s="34" t="str">
        <f t="shared" si="10"/>
        <v/>
      </c>
      <c r="M160" s="34" t="str">
        <f t="shared" si="11"/>
        <v/>
      </c>
      <c r="S160" s="27"/>
    </row>
    <row r="161" spans="1:19" s="28" customFormat="1" ht="15" customHeight="1">
      <c r="A161" s="555"/>
      <c r="B161" s="606"/>
      <c r="C161" s="568"/>
      <c r="D161" s="183" t="s">
        <v>505</v>
      </c>
      <c r="E161" s="31"/>
      <c r="F161" s="33"/>
      <c r="G161" s="33"/>
      <c r="H161" s="33"/>
      <c r="I161" s="33"/>
      <c r="J161" s="34" t="str">
        <f t="shared" si="8"/>
        <v/>
      </c>
      <c r="K161" s="34" t="str">
        <f t="shared" si="9"/>
        <v/>
      </c>
      <c r="L161" s="34" t="str">
        <f t="shared" si="10"/>
        <v/>
      </c>
      <c r="M161" s="34" t="str">
        <f t="shared" si="11"/>
        <v/>
      </c>
      <c r="S161" s="27"/>
    </row>
    <row r="162" spans="1:19" s="28" customFormat="1" ht="15" customHeight="1">
      <c r="A162" s="555"/>
      <c r="B162" s="606"/>
      <c r="C162" s="568" t="s">
        <v>470</v>
      </c>
      <c r="D162" s="183" t="s">
        <v>506</v>
      </c>
      <c r="E162" s="31"/>
      <c r="F162" s="33"/>
      <c r="G162" s="33"/>
      <c r="H162" s="33"/>
      <c r="I162" s="33"/>
      <c r="J162" s="34" t="str">
        <f t="shared" si="8"/>
        <v/>
      </c>
      <c r="K162" s="34" t="str">
        <f t="shared" si="9"/>
        <v/>
      </c>
      <c r="L162" s="34" t="str">
        <f t="shared" si="10"/>
        <v/>
      </c>
      <c r="M162" s="34" t="str">
        <f t="shared" si="11"/>
        <v/>
      </c>
      <c r="S162" s="27"/>
    </row>
    <row r="163" spans="1:19" s="28" customFormat="1" ht="15" customHeight="1">
      <c r="A163" s="555"/>
      <c r="B163" s="606"/>
      <c r="C163" s="568"/>
      <c r="D163" s="183" t="s">
        <v>498</v>
      </c>
      <c r="E163" s="31"/>
      <c r="F163" s="33"/>
      <c r="G163" s="33"/>
      <c r="H163" s="33"/>
      <c r="I163" s="33"/>
      <c r="J163" s="34" t="str">
        <f t="shared" si="8"/>
        <v/>
      </c>
      <c r="K163" s="34" t="str">
        <f t="shared" si="9"/>
        <v/>
      </c>
      <c r="L163" s="34" t="str">
        <f t="shared" si="10"/>
        <v/>
      </c>
      <c r="M163" s="34" t="str">
        <f t="shared" si="11"/>
        <v/>
      </c>
      <c r="S163" s="27"/>
    </row>
    <row r="164" spans="1:19" s="28" customFormat="1" ht="15" customHeight="1">
      <c r="A164" s="550">
        <v>26</v>
      </c>
      <c r="B164" s="551">
        <f>'1.Metas ATD H.'!B216</f>
        <v>0</v>
      </c>
      <c r="C164" s="554" t="s">
        <v>468</v>
      </c>
      <c r="D164" s="184" t="s">
        <v>504</v>
      </c>
      <c r="E164" s="38"/>
      <c r="F164" s="32"/>
      <c r="G164" s="39"/>
      <c r="H164" s="39"/>
      <c r="I164" s="39"/>
      <c r="J164" s="40" t="str">
        <f t="shared" si="8"/>
        <v/>
      </c>
      <c r="K164" s="40" t="str">
        <f t="shared" si="9"/>
        <v/>
      </c>
      <c r="L164" s="40" t="str">
        <f t="shared" si="10"/>
        <v/>
      </c>
      <c r="M164" s="40" t="str">
        <f t="shared" si="11"/>
        <v/>
      </c>
      <c r="S164" s="27"/>
    </row>
    <row r="165" spans="1:19" s="28" customFormat="1" ht="15" customHeight="1">
      <c r="A165" s="550"/>
      <c r="B165" s="552"/>
      <c r="C165" s="554"/>
      <c r="D165" s="185" t="s">
        <v>507</v>
      </c>
      <c r="E165" s="38"/>
      <c r="F165" s="39"/>
      <c r="G165" s="39"/>
      <c r="H165" s="39"/>
      <c r="I165" s="39"/>
      <c r="J165" s="40" t="str">
        <f t="shared" si="8"/>
        <v/>
      </c>
      <c r="K165" s="40" t="str">
        <f t="shared" si="9"/>
        <v/>
      </c>
      <c r="L165" s="40" t="str">
        <f t="shared" si="10"/>
        <v/>
      </c>
      <c r="M165" s="40" t="str">
        <f t="shared" si="11"/>
        <v/>
      </c>
      <c r="S165" s="27"/>
    </row>
    <row r="166" spans="1:19" s="28" customFormat="1" ht="15" customHeight="1">
      <c r="A166" s="550"/>
      <c r="B166" s="552"/>
      <c r="C166" s="554" t="s">
        <v>469</v>
      </c>
      <c r="D166" s="184" t="s">
        <v>508</v>
      </c>
      <c r="E166" s="38"/>
      <c r="F166" s="39"/>
      <c r="G166" s="39"/>
      <c r="H166" s="39"/>
      <c r="I166" s="39"/>
      <c r="J166" s="40" t="str">
        <f t="shared" si="8"/>
        <v/>
      </c>
      <c r="K166" s="40" t="str">
        <f t="shared" si="9"/>
        <v/>
      </c>
      <c r="L166" s="40" t="str">
        <f t="shared" si="10"/>
        <v/>
      </c>
      <c r="M166" s="40" t="str">
        <f t="shared" si="11"/>
        <v/>
      </c>
      <c r="S166" s="27"/>
    </row>
    <row r="167" spans="1:19" s="28" customFormat="1" ht="15" customHeight="1">
      <c r="A167" s="550"/>
      <c r="B167" s="552"/>
      <c r="C167" s="554"/>
      <c r="D167" s="185" t="s">
        <v>505</v>
      </c>
      <c r="E167" s="38"/>
      <c r="F167" s="39"/>
      <c r="G167" s="39"/>
      <c r="H167" s="39"/>
      <c r="I167" s="39"/>
      <c r="J167" s="40" t="str">
        <f t="shared" si="8"/>
        <v/>
      </c>
      <c r="K167" s="40" t="str">
        <f t="shared" si="9"/>
        <v/>
      </c>
      <c r="L167" s="40" t="str">
        <f t="shared" si="10"/>
        <v/>
      </c>
      <c r="M167" s="40" t="str">
        <f t="shared" si="11"/>
        <v/>
      </c>
      <c r="S167" s="27"/>
    </row>
    <row r="168" spans="1:19" s="28" customFormat="1" ht="15" customHeight="1">
      <c r="A168" s="550"/>
      <c r="B168" s="552"/>
      <c r="C168" s="554" t="s">
        <v>470</v>
      </c>
      <c r="D168" s="185" t="s">
        <v>506</v>
      </c>
      <c r="E168" s="38"/>
      <c r="F168" s="39"/>
      <c r="G168" s="39"/>
      <c r="H168" s="39"/>
      <c r="I168" s="39"/>
      <c r="J168" s="40" t="str">
        <f t="shared" si="8"/>
        <v/>
      </c>
      <c r="K168" s="40" t="str">
        <f t="shared" si="9"/>
        <v/>
      </c>
      <c r="L168" s="40" t="str">
        <f t="shared" si="10"/>
        <v/>
      </c>
      <c r="M168" s="40" t="str">
        <f t="shared" si="11"/>
        <v/>
      </c>
      <c r="S168" s="27"/>
    </row>
    <row r="169" spans="1:19" s="28" customFormat="1" ht="15" customHeight="1">
      <c r="A169" s="550"/>
      <c r="B169" s="552"/>
      <c r="C169" s="554"/>
      <c r="D169" s="185" t="s">
        <v>498</v>
      </c>
      <c r="E169" s="38"/>
      <c r="F169" s="39"/>
      <c r="G169" s="39"/>
      <c r="H169" s="39"/>
      <c r="I169" s="39"/>
      <c r="J169" s="40" t="str">
        <f t="shared" si="8"/>
        <v/>
      </c>
      <c r="K169" s="40" t="str">
        <f t="shared" si="9"/>
        <v/>
      </c>
      <c r="L169" s="40" t="str">
        <f t="shared" si="10"/>
        <v/>
      </c>
      <c r="M169" s="40" t="str">
        <f t="shared" si="11"/>
        <v/>
      </c>
      <c r="S169" s="27"/>
    </row>
    <row r="170" spans="1:19" s="28" customFormat="1" ht="15" customHeight="1">
      <c r="A170" s="555">
        <v>27</v>
      </c>
      <c r="B170" s="606">
        <f>'1.Metas ATD H.'!B224</f>
        <v>0</v>
      </c>
      <c r="C170" s="568" t="s">
        <v>468</v>
      </c>
      <c r="D170" s="183" t="s">
        <v>504</v>
      </c>
      <c r="E170" s="31"/>
      <c r="F170" s="33"/>
      <c r="G170" s="33"/>
      <c r="H170" s="33"/>
      <c r="I170" s="33"/>
      <c r="J170" s="34" t="str">
        <f t="shared" si="8"/>
        <v/>
      </c>
      <c r="K170" s="34" t="str">
        <f t="shared" si="9"/>
        <v/>
      </c>
      <c r="L170" s="34" t="str">
        <f t="shared" si="10"/>
        <v/>
      </c>
      <c r="M170" s="34" t="str">
        <f t="shared" si="11"/>
        <v/>
      </c>
      <c r="S170" s="27"/>
    </row>
    <row r="171" spans="1:19" s="28" customFormat="1" ht="15" customHeight="1">
      <c r="A171" s="555"/>
      <c r="B171" s="606"/>
      <c r="C171" s="568"/>
      <c r="D171" s="183" t="s">
        <v>507</v>
      </c>
      <c r="E171" s="31"/>
      <c r="F171" s="33"/>
      <c r="G171" s="33"/>
      <c r="H171" s="33"/>
      <c r="I171" s="33"/>
      <c r="J171" s="34" t="str">
        <f t="shared" si="8"/>
        <v/>
      </c>
      <c r="K171" s="34" t="str">
        <f t="shared" si="9"/>
        <v/>
      </c>
      <c r="L171" s="34" t="str">
        <f t="shared" si="10"/>
        <v/>
      </c>
      <c r="M171" s="34" t="str">
        <f t="shared" si="11"/>
        <v/>
      </c>
      <c r="S171" s="27"/>
    </row>
    <row r="172" spans="1:19" s="28" customFormat="1" ht="15" customHeight="1">
      <c r="A172" s="555"/>
      <c r="B172" s="606"/>
      <c r="C172" s="568" t="s">
        <v>469</v>
      </c>
      <c r="D172" s="183" t="s">
        <v>508</v>
      </c>
      <c r="E172" s="31"/>
      <c r="F172" s="33"/>
      <c r="G172" s="33"/>
      <c r="H172" s="33"/>
      <c r="I172" s="33"/>
      <c r="J172" s="34" t="str">
        <f t="shared" si="8"/>
        <v/>
      </c>
      <c r="K172" s="34" t="str">
        <f t="shared" si="9"/>
        <v/>
      </c>
      <c r="L172" s="34" t="str">
        <f t="shared" si="10"/>
        <v/>
      </c>
      <c r="M172" s="34" t="str">
        <f t="shared" si="11"/>
        <v/>
      </c>
      <c r="S172" s="27"/>
    </row>
    <row r="173" spans="1:19" s="28" customFormat="1" ht="15" customHeight="1">
      <c r="A173" s="555"/>
      <c r="B173" s="606"/>
      <c r="C173" s="568"/>
      <c r="D173" s="183" t="s">
        <v>505</v>
      </c>
      <c r="E173" s="31"/>
      <c r="F173" s="33"/>
      <c r="G173" s="33"/>
      <c r="H173" s="33"/>
      <c r="I173" s="33"/>
      <c r="J173" s="34" t="str">
        <f t="shared" si="8"/>
        <v/>
      </c>
      <c r="K173" s="34" t="str">
        <f t="shared" si="9"/>
        <v/>
      </c>
      <c r="L173" s="34" t="str">
        <f t="shared" si="10"/>
        <v/>
      </c>
      <c r="M173" s="34" t="str">
        <f t="shared" si="11"/>
        <v/>
      </c>
      <c r="S173" s="27"/>
    </row>
    <row r="174" spans="1:19" s="28" customFormat="1" ht="15" customHeight="1">
      <c r="A174" s="555"/>
      <c r="B174" s="606"/>
      <c r="C174" s="568" t="s">
        <v>470</v>
      </c>
      <c r="D174" s="183" t="s">
        <v>506</v>
      </c>
      <c r="E174" s="31"/>
      <c r="F174" s="33"/>
      <c r="G174" s="33"/>
      <c r="H174" s="33"/>
      <c r="I174" s="33"/>
      <c r="J174" s="34" t="str">
        <f t="shared" si="8"/>
        <v/>
      </c>
      <c r="K174" s="34" t="str">
        <f t="shared" si="9"/>
        <v/>
      </c>
      <c r="L174" s="34" t="str">
        <f t="shared" si="10"/>
        <v/>
      </c>
      <c r="M174" s="34" t="str">
        <f t="shared" si="11"/>
        <v/>
      </c>
      <c r="S174" s="27"/>
    </row>
    <row r="175" spans="1:19" s="28" customFormat="1" ht="15" customHeight="1">
      <c r="A175" s="555"/>
      <c r="B175" s="606"/>
      <c r="C175" s="568"/>
      <c r="D175" s="183" t="s">
        <v>498</v>
      </c>
      <c r="E175" s="31"/>
      <c r="F175" s="33"/>
      <c r="G175" s="33"/>
      <c r="H175" s="33"/>
      <c r="I175" s="33"/>
      <c r="J175" s="34" t="str">
        <f t="shared" si="8"/>
        <v/>
      </c>
      <c r="K175" s="34" t="str">
        <f t="shared" si="9"/>
        <v/>
      </c>
      <c r="L175" s="34" t="str">
        <f t="shared" si="10"/>
        <v/>
      </c>
      <c r="M175" s="34" t="str">
        <f t="shared" si="11"/>
        <v/>
      </c>
      <c r="S175" s="27"/>
    </row>
    <row r="176" spans="1:19" s="28" customFormat="1" ht="15" customHeight="1">
      <c r="A176" s="550">
        <v>28</v>
      </c>
      <c r="B176" s="551">
        <f>'1.Metas ATD H.'!B232</f>
        <v>0</v>
      </c>
      <c r="C176" s="554" t="s">
        <v>468</v>
      </c>
      <c r="D176" s="184" t="s">
        <v>504</v>
      </c>
      <c r="E176" s="38"/>
      <c r="F176" s="32"/>
      <c r="G176" s="39"/>
      <c r="H176" s="39"/>
      <c r="I176" s="39"/>
      <c r="J176" s="40" t="str">
        <f t="shared" si="8"/>
        <v/>
      </c>
      <c r="K176" s="40" t="str">
        <f t="shared" si="9"/>
        <v/>
      </c>
      <c r="L176" s="40" t="str">
        <f t="shared" si="10"/>
        <v/>
      </c>
      <c r="M176" s="40" t="str">
        <f t="shared" si="11"/>
        <v/>
      </c>
      <c r="S176" s="27"/>
    </row>
    <row r="177" spans="1:19" s="28" customFormat="1" ht="15" customHeight="1">
      <c r="A177" s="550"/>
      <c r="B177" s="552"/>
      <c r="C177" s="554"/>
      <c r="D177" s="185" t="s">
        <v>507</v>
      </c>
      <c r="E177" s="38"/>
      <c r="F177" s="39"/>
      <c r="G177" s="39"/>
      <c r="H177" s="39"/>
      <c r="I177" s="39"/>
      <c r="J177" s="40" t="str">
        <f t="shared" si="8"/>
        <v/>
      </c>
      <c r="K177" s="40" t="str">
        <f t="shared" si="9"/>
        <v/>
      </c>
      <c r="L177" s="40" t="str">
        <f t="shared" si="10"/>
        <v/>
      </c>
      <c r="M177" s="40" t="str">
        <f t="shared" si="11"/>
        <v/>
      </c>
      <c r="S177" s="27"/>
    </row>
    <row r="178" spans="1:19" s="28" customFormat="1" ht="15" customHeight="1">
      <c r="A178" s="550"/>
      <c r="B178" s="552"/>
      <c r="C178" s="554" t="s">
        <v>469</v>
      </c>
      <c r="D178" s="184" t="s">
        <v>508</v>
      </c>
      <c r="E178" s="38"/>
      <c r="F178" s="39"/>
      <c r="G178" s="39"/>
      <c r="H178" s="39"/>
      <c r="I178" s="39"/>
      <c r="J178" s="40" t="str">
        <f t="shared" si="8"/>
        <v/>
      </c>
      <c r="K178" s="40" t="str">
        <f t="shared" si="9"/>
        <v/>
      </c>
      <c r="L178" s="40" t="str">
        <f t="shared" si="10"/>
        <v/>
      </c>
      <c r="M178" s="40" t="str">
        <f t="shared" si="11"/>
        <v/>
      </c>
      <c r="S178" s="27"/>
    </row>
    <row r="179" spans="1:19" s="28" customFormat="1" ht="15" customHeight="1">
      <c r="A179" s="550"/>
      <c r="B179" s="552"/>
      <c r="C179" s="554"/>
      <c r="D179" s="185" t="s">
        <v>505</v>
      </c>
      <c r="E179" s="38"/>
      <c r="F179" s="39"/>
      <c r="G179" s="39"/>
      <c r="H179" s="39"/>
      <c r="I179" s="39"/>
      <c r="J179" s="40" t="str">
        <f t="shared" si="8"/>
        <v/>
      </c>
      <c r="K179" s="40" t="str">
        <f t="shared" si="9"/>
        <v/>
      </c>
      <c r="L179" s="40" t="str">
        <f t="shared" si="10"/>
        <v/>
      </c>
      <c r="M179" s="40" t="str">
        <f t="shared" si="11"/>
        <v/>
      </c>
      <c r="S179" s="27"/>
    </row>
    <row r="180" spans="1:19" s="28" customFormat="1" ht="15" customHeight="1">
      <c r="A180" s="550"/>
      <c r="B180" s="552"/>
      <c r="C180" s="554" t="s">
        <v>470</v>
      </c>
      <c r="D180" s="185" t="s">
        <v>506</v>
      </c>
      <c r="E180" s="38"/>
      <c r="F180" s="39"/>
      <c r="G180" s="39"/>
      <c r="H180" s="39"/>
      <c r="I180" s="39"/>
      <c r="J180" s="40" t="str">
        <f t="shared" si="8"/>
        <v/>
      </c>
      <c r="K180" s="40" t="str">
        <f t="shared" si="9"/>
        <v/>
      </c>
      <c r="L180" s="40" t="str">
        <f t="shared" si="10"/>
        <v/>
      </c>
      <c r="M180" s="40" t="str">
        <f t="shared" si="11"/>
        <v/>
      </c>
      <c r="S180" s="27"/>
    </row>
    <row r="181" spans="1:19" s="28" customFormat="1" ht="15" customHeight="1">
      <c r="A181" s="550"/>
      <c r="B181" s="552"/>
      <c r="C181" s="554"/>
      <c r="D181" s="185" t="s">
        <v>498</v>
      </c>
      <c r="E181" s="38"/>
      <c r="F181" s="39"/>
      <c r="G181" s="39"/>
      <c r="H181" s="39"/>
      <c r="I181" s="39"/>
      <c r="J181" s="40" t="str">
        <f t="shared" si="8"/>
        <v/>
      </c>
      <c r="K181" s="40" t="str">
        <f t="shared" si="9"/>
        <v/>
      </c>
      <c r="L181" s="40" t="str">
        <f t="shared" si="10"/>
        <v/>
      </c>
      <c r="M181" s="40" t="str">
        <f t="shared" si="11"/>
        <v/>
      </c>
      <c r="S181" s="27"/>
    </row>
    <row r="182" spans="1:19" s="28" customFormat="1" ht="15" customHeight="1">
      <c r="A182" s="555">
        <v>29</v>
      </c>
      <c r="B182" s="606">
        <f>'1.Metas ATD H.'!B240</f>
        <v>0</v>
      </c>
      <c r="C182" s="568" t="s">
        <v>468</v>
      </c>
      <c r="D182" s="183" t="s">
        <v>504</v>
      </c>
      <c r="E182" s="31"/>
      <c r="F182" s="33"/>
      <c r="G182" s="33"/>
      <c r="H182" s="33"/>
      <c r="I182" s="33"/>
      <c r="J182" s="34" t="str">
        <f t="shared" si="8"/>
        <v/>
      </c>
      <c r="K182" s="34" t="str">
        <f t="shared" si="9"/>
        <v/>
      </c>
      <c r="L182" s="34" t="str">
        <f t="shared" si="10"/>
        <v/>
      </c>
      <c r="M182" s="34" t="str">
        <f t="shared" si="11"/>
        <v/>
      </c>
      <c r="S182" s="27"/>
    </row>
    <row r="183" spans="1:19" s="28" customFormat="1" ht="15" customHeight="1">
      <c r="A183" s="555"/>
      <c r="B183" s="606"/>
      <c r="C183" s="568"/>
      <c r="D183" s="183" t="s">
        <v>507</v>
      </c>
      <c r="E183" s="31"/>
      <c r="F183" s="33"/>
      <c r="G183" s="33"/>
      <c r="H183" s="33"/>
      <c r="I183" s="33"/>
      <c r="J183" s="34" t="str">
        <f t="shared" si="8"/>
        <v/>
      </c>
      <c r="K183" s="34" t="str">
        <f t="shared" si="9"/>
        <v/>
      </c>
      <c r="L183" s="34" t="str">
        <f t="shared" si="10"/>
        <v/>
      </c>
      <c r="M183" s="34" t="str">
        <f t="shared" si="11"/>
        <v/>
      </c>
      <c r="S183" s="27"/>
    </row>
    <row r="184" spans="1:19" s="28" customFormat="1" ht="15" customHeight="1">
      <c r="A184" s="555"/>
      <c r="B184" s="606"/>
      <c r="C184" s="568" t="s">
        <v>469</v>
      </c>
      <c r="D184" s="183" t="s">
        <v>508</v>
      </c>
      <c r="E184" s="31"/>
      <c r="F184" s="33"/>
      <c r="G184" s="33"/>
      <c r="H184" s="33"/>
      <c r="I184" s="33"/>
      <c r="J184" s="34" t="str">
        <f t="shared" si="8"/>
        <v/>
      </c>
      <c r="K184" s="34" t="str">
        <f t="shared" si="9"/>
        <v/>
      </c>
      <c r="L184" s="34" t="str">
        <f t="shared" si="10"/>
        <v/>
      </c>
      <c r="M184" s="34" t="str">
        <f t="shared" si="11"/>
        <v/>
      </c>
      <c r="S184" s="27"/>
    </row>
    <row r="185" spans="1:19" s="28" customFormat="1" ht="15" customHeight="1">
      <c r="A185" s="555"/>
      <c r="B185" s="606"/>
      <c r="C185" s="568"/>
      <c r="D185" s="183" t="s">
        <v>505</v>
      </c>
      <c r="E185" s="31"/>
      <c r="F185" s="33"/>
      <c r="G185" s="33"/>
      <c r="H185" s="33"/>
      <c r="I185" s="33"/>
      <c r="J185" s="34" t="str">
        <f t="shared" si="8"/>
        <v/>
      </c>
      <c r="K185" s="34" t="str">
        <f t="shared" si="9"/>
        <v/>
      </c>
      <c r="L185" s="34" t="str">
        <f t="shared" si="10"/>
        <v/>
      </c>
      <c r="M185" s="34" t="str">
        <f t="shared" si="11"/>
        <v/>
      </c>
      <c r="S185" s="27"/>
    </row>
    <row r="186" spans="1:19" s="28" customFormat="1" ht="15" customHeight="1">
      <c r="A186" s="555"/>
      <c r="B186" s="606"/>
      <c r="C186" s="568" t="s">
        <v>470</v>
      </c>
      <c r="D186" s="183" t="s">
        <v>506</v>
      </c>
      <c r="E186" s="31"/>
      <c r="F186" s="33"/>
      <c r="G186" s="33"/>
      <c r="H186" s="33"/>
      <c r="I186" s="33"/>
      <c r="J186" s="34" t="str">
        <f t="shared" si="8"/>
        <v/>
      </c>
      <c r="K186" s="34" t="str">
        <f t="shared" si="9"/>
        <v/>
      </c>
      <c r="L186" s="34" t="str">
        <f t="shared" si="10"/>
        <v/>
      </c>
      <c r="M186" s="34" t="str">
        <f t="shared" si="11"/>
        <v/>
      </c>
      <c r="S186" s="27"/>
    </row>
    <row r="187" spans="1:19" s="28" customFormat="1" ht="15" customHeight="1">
      <c r="A187" s="555"/>
      <c r="B187" s="606"/>
      <c r="C187" s="568"/>
      <c r="D187" s="183" t="s">
        <v>498</v>
      </c>
      <c r="E187" s="31"/>
      <c r="F187" s="33"/>
      <c r="G187" s="33"/>
      <c r="H187" s="33"/>
      <c r="I187" s="33"/>
      <c r="J187" s="34" t="str">
        <f t="shared" si="8"/>
        <v/>
      </c>
      <c r="K187" s="34" t="str">
        <f t="shared" si="9"/>
        <v/>
      </c>
      <c r="L187" s="34" t="str">
        <f t="shared" si="10"/>
        <v/>
      </c>
      <c r="M187" s="34" t="str">
        <f t="shared" si="11"/>
        <v/>
      </c>
      <c r="S187" s="27"/>
    </row>
    <row r="188" spans="1:19" s="28" customFormat="1" ht="15" customHeight="1">
      <c r="A188" s="550">
        <v>30</v>
      </c>
      <c r="B188" s="551">
        <f>'1.Metas ATD H.'!B248</f>
        <v>0</v>
      </c>
      <c r="C188" s="554" t="s">
        <v>468</v>
      </c>
      <c r="D188" s="184" t="s">
        <v>504</v>
      </c>
      <c r="E188" s="38"/>
      <c r="F188" s="32"/>
      <c r="G188" s="39"/>
      <c r="H188" s="39"/>
      <c r="I188" s="39"/>
      <c r="J188" s="40" t="str">
        <f t="shared" si="8"/>
        <v/>
      </c>
      <c r="K188" s="40" t="str">
        <f t="shared" si="9"/>
        <v/>
      </c>
      <c r="L188" s="40" t="str">
        <f t="shared" si="10"/>
        <v/>
      </c>
      <c r="M188" s="40" t="str">
        <f t="shared" si="11"/>
        <v/>
      </c>
      <c r="S188" s="27"/>
    </row>
    <row r="189" spans="1:19" s="28" customFormat="1" ht="15" customHeight="1">
      <c r="A189" s="550"/>
      <c r="B189" s="552"/>
      <c r="C189" s="554"/>
      <c r="D189" s="185" t="s">
        <v>507</v>
      </c>
      <c r="E189" s="38"/>
      <c r="F189" s="39"/>
      <c r="G189" s="39"/>
      <c r="H189" s="39"/>
      <c r="I189" s="39"/>
      <c r="J189" s="40" t="str">
        <f t="shared" si="8"/>
        <v/>
      </c>
      <c r="K189" s="40" t="str">
        <f t="shared" si="9"/>
        <v/>
      </c>
      <c r="L189" s="40" t="str">
        <f t="shared" si="10"/>
        <v/>
      </c>
      <c r="M189" s="40" t="str">
        <f t="shared" si="11"/>
        <v/>
      </c>
      <c r="S189" s="27"/>
    </row>
    <row r="190" spans="1:19" s="28" customFormat="1" ht="15" customHeight="1">
      <c r="A190" s="550"/>
      <c r="B190" s="552"/>
      <c r="C190" s="554" t="s">
        <v>469</v>
      </c>
      <c r="D190" s="184" t="s">
        <v>508</v>
      </c>
      <c r="E190" s="38"/>
      <c r="F190" s="39"/>
      <c r="G190" s="39"/>
      <c r="H190" s="39"/>
      <c r="I190" s="39"/>
      <c r="J190" s="40" t="str">
        <f t="shared" si="8"/>
        <v/>
      </c>
      <c r="K190" s="40" t="str">
        <f t="shared" si="9"/>
        <v/>
      </c>
      <c r="L190" s="40" t="str">
        <f t="shared" si="10"/>
        <v/>
      </c>
      <c r="M190" s="40" t="str">
        <f t="shared" si="11"/>
        <v/>
      </c>
      <c r="S190" s="27"/>
    </row>
    <row r="191" spans="1:19" s="28" customFormat="1" ht="15" customHeight="1">
      <c r="A191" s="550"/>
      <c r="B191" s="552"/>
      <c r="C191" s="554"/>
      <c r="D191" s="185" t="s">
        <v>505</v>
      </c>
      <c r="E191" s="38"/>
      <c r="F191" s="39"/>
      <c r="G191" s="39"/>
      <c r="H191" s="39"/>
      <c r="I191" s="39"/>
      <c r="J191" s="40" t="str">
        <f t="shared" si="8"/>
        <v/>
      </c>
      <c r="K191" s="40" t="str">
        <f t="shared" si="9"/>
        <v/>
      </c>
      <c r="L191" s="40" t="str">
        <f t="shared" si="10"/>
        <v/>
      </c>
      <c r="M191" s="40" t="str">
        <f t="shared" si="11"/>
        <v/>
      </c>
      <c r="S191" s="27"/>
    </row>
    <row r="192" spans="1:19" s="28" customFormat="1" ht="15" customHeight="1">
      <c r="A192" s="550"/>
      <c r="B192" s="552"/>
      <c r="C192" s="554" t="s">
        <v>470</v>
      </c>
      <c r="D192" s="185" t="s">
        <v>506</v>
      </c>
      <c r="E192" s="38"/>
      <c r="F192" s="39"/>
      <c r="G192" s="39"/>
      <c r="H192" s="39"/>
      <c r="I192" s="39"/>
      <c r="J192" s="40" t="str">
        <f t="shared" si="8"/>
        <v/>
      </c>
      <c r="K192" s="40" t="str">
        <f t="shared" si="9"/>
        <v/>
      </c>
      <c r="L192" s="40" t="str">
        <f t="shared" si="10"/>
        <v/>
      </c>
      <c r="M192" s="40" t="str">
        <f t="shared" si="11"/>
        <v/>
      </c>
      <c r="S192" s="27"/>
    </row>
    <row r="193" spans="1:19" s="28" customFormat="1" ht="15" customHeight="1">
      <c r="A193" s="550"/>
      <c r="B193" s="552"/>
      <c r="C193" s="554"/>
      <c r="D193" s="185" t="s">
        <v>498</v>
      </c>
      <c r="E193" s="38"/>
      <c r="F193" s="39"/>
      <c r="G193" s="39"/>
      <c r="H193" s="39"/>
      <c r="I193" s="39"/>
      <c r="J193" s="40" t="str">
        <f t="shared" si="8"/>
        <v/>
      </c>
      <c r="K193" s="40" t="str">
        <f t="shared" si="9"/>
        <v/>
      </c>
      <c r="L193" s="40" t="str">
        <f t="shared" si="10"/>
        <v/>
      </c>
      <c r="M193" s="40" t="str">
        <f t="shared" si="11"/>
        <v/>
      </c>
      <c r="S193" s="27"/>
    </row>
    <row r="194" spans="1:19" s="28" customFormat="1" ht="15" customHeight="1">
      <c r="A194" s="555">
        <v>31</v>
      </c>
      <c r="B194" s="606">
        <f>'1.Metas ATD H.'!B256</f>
        <v>0</v>
      </c>
      <c r="C194" s="568" t="s">
        <v>468</v>
      </c>
      <c r="D194" s="183" t="s">
        <v>504</v>
      </c>
      <c r="E194" s="31"/>
      <c r="F194" s="33"/>
      <c r="G194" s="33"/>
      <c r="H194" s="33"/>
      <c r="I194" s="33"/>
      <c r="J194" s="34" t="str">
        <f t="shared" si="8"/>
        <v/>
      </c>
      <c r="K194" s="34" t="str">
        <f t="shared" si="9"/>
        <v/>
      </c>
      <c r="L194" s="34" t="str">
        <f t="shared" si="10"/>
        <v/>
      </c>
      <c r="M194" s="34" t="str">
        <f t="shared" si="11"/>
        <v/>
      </c>
      <c r="S194" s="27"/>
    </row>
    <row r="195" spans="1:19" s="28" customFormat="1" ht="15" customHeight="1">
      <c r="A195" s="555"/>
      <c r="B195" s="606"/>
      <c r="C195" s="568"/>
      <c r="D195" s="183" t="s">
        <v>507</v>
      </c>
      <c r="E195" s="31"/>
      <c r="F195" s="33"/>
      <c r="G195" s="33"/>
      <c r="H195" s="33"/>
      <c r="I195" s="33"/>
      <c r="J195" s="34" t="str">
        <f t="shared" si="8"/>
        <v/>
      </c>
      <c r="K195" s="34" t="str">
        <f t="shared" si="9"/>
        <v/>
      </c>
      <c r="L195" s="34" t="str">
        <f t="shared" si="10"/>
        <v/>
      </c>
      <c r="M195" s="34" t="str">
        <f t="shared" si="11"/>
        <v/>
      </c>
      <c r="S195" s="27"/>
    </row>
    <row r="196" spans="1:19" s="28" customFormat="1" ht="15" customHeight="1">
      <c r="A196" s="555"/>
      <c r="B196" s="606"/>
      <c r="C196" s="568" t="s">
        <v>469</v>
      </c>
      <c r="D196" s="183" t="s">
        <v>508</v>
      </c>
      <c r="E196" s="31"/>
      <c r="F196" s="33"/>
      <c r="G196" s="33"/>
      <c r="H196" s="33"/>
      <c r="I196" s="33"/>
      <c r="J196" s="34" t="str">
        <f t="shared" si="8"/>
        <v/>
      </c>
      <c r="K196" s="34" t="str">
        <f t="shared" si="9"/>
        <v/>
      </c>
      <c r="L196" s="34" t="str">
        <f t="shared" si="10"/>
        <v/>
      </c>
      <c r="M196" s="34" t="str">
        <f t="shared" si="11"/>
        <v/>
      </c>
      <c r="S196" s="27"/>
    </row>
    <row r="197" spans="1:19" s="28" customFormat="1" ht="15" customHeight="1">
      <c r="A197" s="555"/>
      <c r="B197" s="606"/>
      <c r="C197" s="568"/>
      <c r="D197" s="183" t="s">
        <v>505</v>
      </c>
      <c r="E197" s="31"/>
      <c r="F197" s="33"/>
      <c r="G197" s="33"/>
      <c r="H197" s="33"/>
      <c r="I197" s="33"/>
      <c r="J197" s="34" t="str">
        <f t="shared" si="8"/>
        <v/>
      </c>
      <c r="K197" s="34" t="str">
        <f t="shared" si="9"/>
        <v/>
      </c>
      <c r="L197" s="34" t="str">
        <f t="shared" si="10"/>
        <v/>
      </c>
      <c r="M197" s="34" t="str">
        <f t="shared" si="11"/>
        <v/>
      </c>
      <c r="S197" s="27"/>
    </row>
    <row r="198" spans="1:19" s="28" customFormat="1" ht="15" customHeight="1">
      <c r="A198" s="555"/>
      <c r="B198" s="606"/>
      <c r="C198" s="568" t="s">
        <v>470</v>
      </c>
      <c r="D198" s="183" t="s">
        <v>506</v>
      </c>
      <c r="E198" s="31"/>
      <c r="F198" s="33"/>
      <c r="G198" s="33"/>
      <c r="H198" s="33"/>
      <c r="I198" s="33"/>
      <c r="J198" s="34" t="str">
        <f t="shared" si="8"/>
        <v/>
      </c>
      <c r="K198" s="34" t="str">
        <f t="shared" si="9"/>
        <v/>
      </c>
      <c r="L198" s="34" t="str">
        <f t="shared" si="10"/>
        <v/>
      </c>
      <c r="M198" s="34" t="str">
        <f t="shared" si="11"/>
        <v/>
      </c>
      <c r="S198" s="27"/>
    </row>
    <row r="199" spans="1:19" s="28" customFormat="1" ht="15" customHeight="1">
      <c r="A199" s="555"/>
      <c r="B199" s="606"/>
      <c r="C199" s="568"/>
      <c r="D199" s="183" t="s">
        <v>498</v>
      </c>
      <c r="E199" s="31"/>
      <c r="F199" s="33"/>
      <c r="G199" s="33"/>
      <c r="H199" s="33"/>
      <c r="I199" s="33"/>
      <c r="J199" s="34" t="str">
        <f t="shared" si="8"/>
        <v/>
      </c>
      <c r="K199" s="34" t="str">
        <f t="shared" si="9"/>
        <v/>
      </c>
      <c r="L199" s="34" t="str">
        <f t="shared" si="10"/>
        <v/>
      </c>
      <c r="M199" s="34" t="str">
        <f t="shared" si="11"/>
        <v/>
      </c>
      <c r="S199" s="27"/>
    </row>
    <row r="200" spans="1:19" s="28" customFormat="1" ht="15" customHeight="1">
      <c r="A200" s="550">
        <v>32</v>
      </c>
      <c r="B200" s="551">
        <f>'1.Metas ATD H.'!B264</f>
        <v>0</v>
      </c>
      <c r="C200" s="554" t="s">
        <v>468</v>
      </c>
      <c r="D200" s="184" t="s">
        <v>504</v>
      </c>
      <c r="E200" s="38"/>
      <c r="F200" s="32"/>
      <c r="G200" s="39"/>
      <c r="H200" s="39"/>
      <c r="I200" s="39"/>
      <c r="J200" s="40" t="str">
        <f t="shared" si="8"/>
        <v/>
      </c>
      <c r="K200" s="40" t="str">
        <f t="shared" si="9"/>
        <v/>
      </c>
      <c r="L200" s="40" t="str">
        <f t="shared" si="10"/>
        <v/>
      </c>
      <c r="M200" s="40" t="str">
        <f t="shared" si="11"/>
        <v/>
      </c>
      <c r="S200" s="27"/>
    </row>
    <row r="201" spans="1:19" s="28" customFormat="1" ht="15" customHeight="1">
      <c r="A201" s="550"/>
      <c r="B201" s="552"/>
      <c r="C201" s="554"/>
      <c r="D201" s="185" t="s">
        <v>507</v>
      </c>
      <c r="E201" s="38"/>
      <c r="F201" s="39"/>
      <c r="G201" s="39"/>
      <c r="H201" s="39"/>
      <c r="I201" s="39"/>
      <c r="J201" s="40" t="str">
        <f t="shared" si="8"/>
        <v/>
      </c>
      <c r="K201" s="40" t="str">
        <f t="shared" si="9"/>
        <v/>
      </c>
      <c r="L201" s="40" t="str">
        <f t="shared" si="10"/>
        <v/>
      </c>
      <c r="M201" s="40" t="str">
        <f t="shared" si="11"/>
        <v/>
      </c>
      <c r="S201" s="27"/>
    </row>
    <row r="202" spans="1:19" s="28" customFormat="1" ht="15" customHeight="1">
      <c r="A202" s="550"/>
      <c r="B202" s="552"/>
      <c r="C202" s="554" t="s">
        <v>469</v>
      </c>
      <c r="D202" s="184" t="s">
        <v>508</v>
      </c>
      <c r="E202" s="38"/>
      <c r="F202" s="39"/>
      <c r="G202" s="39"/>
      <c r="H202" s="39"/>
      <c r="I202" s="39"/>
      <c r="J202" s="40" t="str">
        <f t="shared" si="8"/>
        <v/>
      </c>
      <c r="K202" s="40" t="str">
        <f t="shared" si="9"/>
        <v/>
      </c>
      <c r="L202" s="40" t="str">
        <f t="shared" si="10"/>
        <v/>
      </c>
      <c r="M202" s="40" t="str">
        <f t="shared" si="11"/>
        <v/>
      </c>
      <c r="S202" s="27"/>
    </row>
    <row r="203" spans="1:19" s="28" customFormat="1" ht="15" customHeight="1">
      <c r="A203" s="550"/>
      <c r="B203" s="552"/>
      <c r="C203" s="554"/>
      <c r="D203" s="185" t="s">
        <v>505</v>
      </c>
      <c r="E203" s="38"/>
      <c r="F203" s="39"/>
      <c r="G203" s="39"/>
      <c r="H203" s="39"/>
      <c r="I203" s="39"/>
      <c r="J203" s="40" t="str">
        <f t="shared" si="8"/>
        <v/>
      </c>
      <c r="K203" s="40" t="str">
        <f t="shared" si="9"/>
        <v/>
      </c>
      <c r="L203" s="40" t="str">
        <f t="shared" si="10"/>
        <v/>
      </c>
      <c r="M203" s="40" t="str">
        <f t="shared" si="11"/>
        <v/>
      </c>
      <c r="S203" s="27"/>
    </row>
    <row r="204" spans="1:19" s="28" customFormat="1" ht="15" customHeight="1">
      <c r="A204" s="550"/>
      <c r="B204" s="552"/>
      <c r="C204" s="554" t="s">
        <v>470</v>
      </c>
      <c r="D204" s="185" t="s">
        <v>506</v>
      </c>
      <c r="E204" s="38"/>
      <c r="F204" s="39"/>
      <c r="G204" s="39"/>
      <c r="H204" s="39"/>
      <c r="I204" s="39"/>
      <c r="J204" s="40" t="str">
        <f t="shared" si="8"/>
        <v/>
      </c>
      <c r="K204" s="40" t="str">
        <f t="shared" si="9"/>
        <v/>
      </c>
      <c r="L204" s="40" t="str">
        <f t="shared" si="10"/>
        <v/>
      </c>
      <c r="M204" s="40" t="str">
        <f t="shared" si="11"/>
        <v/>
      </c>
      <c r="S204" s="27"/>
    </row>
    <row r="205" spans="1:19" s="28" customFormat="1" ht="15" customHeight="1">
      <c r="A205" s="550"/>
      <c r="B205" s="552"/>
      <c r="C205" s="554"/>
      <c r="D205" s="185" t="s">
        <v>498</v>
      </c>
      <c r="E205" s="38"/>
      <c r="F205" s="39"/>
      <c r="G205" s="39"/>
      <c r="H205" s="39"/>
      <c r="I205" s="39"/>
      <c r="J205" s="40" t="str">
        <f t="shared" si="8"/>
        <v/>
      </c>
      <c r="K205" s="40" t="str">
        <f t="shared" si="9"/>
        <v/>
      </c>
      <c r="L205" s="40" t="str">
        <f t="shared" si="10"/>
        <v/>
      </c>
      <c r="M205" s="40" t="str">
        <f t="shared" si="11"/>
        <v/>
      </c>
      <c r="S205" s="27"/>
    </row>
    <row r="206" spans="1:19" s="28" customFormat="1" ht="15" customHeight="1">
      <c r="A206" s="555">
        <v>33</v>
      </c>
      <c r="B206" s="607">
        <f>'1.Metas ATD H.'!B272</f>
        <v>0</v>
      </c>
      <c r="C206" s="568" t="s">
        <v>468</v>
      </c>
      <c r="D206" s="183" t="s">
        <v>504</v>
      </c>
      <c r="E206" s="31"/>
      <c r="F206" s="33"/>
      <c r="G206" s="33"/>
      <c r="H206" s="33"/>
      <c r="I206" s="33"/>
      <c r="J206" s="34" t="str">
        <f t="shared" si="8"/>
        <v/>
      </c>
      <c r="K206" s="34" t="str">
        <f t="shared" si="9"/>
        <v/>
      </c>
      <c r="L206" s="34" t="str">
        <f t="shared" si="10"/>
        <v/>
      </c>
      <c r="M206" s="34" t="str">
        <f t="shared" si="11"/>
        <v/>
      </c>
      <c r="S206" s="27"/>
    </row>
    <row r="207" spans="1:19" s="28" customFormat="1" ht="15" customHeight="1">
      <c r="A207" s="555"/>
      <c r="B207" s="608"/>
      <c r="C207" s="568"/>
      <c r="D207" s="183" t="s">
        <v>507</v>
      </c>
      <c r="E207" s="31"/>
      <c r="F207" s="33"/>
      <c r="G207" s="33"/>
      <c r="H207" s="33"/>
      <c r="I207" s="33"/>
      <c r="J207" s="34" t="str">
        <f t="shared" ref="J207:J211" si="12">IFERROR((F207/E207),"")</f>
        <v/>
      </c>
      <c r="K207" s="34" t="str">
        <f t="shared" ref="K207:K211" si="13">IFERROR(((F207+G207)/E207),"")</f>
        <v/>
      </c>
      <c r="L207" s="34" t="str">
        <f t="shared" ref="L207:L211" si="14">IFERROR(((F207+G207+H207)/E207),"")</f>
        <v/>
      </c>
      <c r="M207" s="34" t="str">
        <f t="shared" ref="M207:M211" si="15">IFERROR(((F207+G207+H207+I207)/E207),"")</f>
        <v/>
      </c>
      <c r="S207" s="27"/>
    </row>
    <row r="208" spans="1:19" s="28" customFormat="1" ht="15" customHeight="1">
      <c r="A208" s="555"/>
      <c r="B208" s="608"/>
      <c r="C208" s="568" t="s">
        <v>469</v>
      </c>
      <c r="D208" s="183" t="s">
        <v>508</v>
      </c>
      <c r="E208" s="31"/>
      <c r="F208" s="33"/>
      <c r="G208" s="33"/>
      <c r="H208" s="33"/>
      <c r="I208" s="33"/>
      <c r="J208" s="34" t="str">
        <f t="shared" si="12"/>
        <v/>
      </c>
      <c r="K208" s="34" t="str">
        <f t="shared" si="13"/>
        <v/>
      </c>
      <c r="L208" s="34" t="str">
        <f t="shared" si="14"/>
        <v/>
      </c>
      <c r="M208" s="34" t="str">
        <f t="shared" si="15"/>
        <v/>
      </c>
      <c r="S208" s="27"/>
    </row>
    <row r="209" spans="1:19" s="28" customFormat="1" ht="15" customHeight="1">
      <c r="A209" s="555"/>
      <c r="B209" s="608"/>
      <c r="C209" s="568"/>
      <c r="D209" s="183" t="s">
        <v>505</v>
      </c>
      <c r="E209" s="31"/>
      <c r="F209" s="33"/>
      <c r="G209" s="33"/>
      <c r="H209" s="33"/>
      <c r="I209" s="33"/>
      <c r="J209" s="34" t="str">
        <f t="shared" si="12"/>
        <v/>
      </c>
      <c r="K209" s="34" t="str">
        <f t="shared" si="13"/>
        <v/>
      </c>
      <c r="L209" s="34" t="str">
        <f t="shared" si="14"/>
        <v/>
      </c>
      <c r="M209" s="34" t="str">
        <f t="shared" si="15"/>
        <v/>
      </c>
      <c r="S209" s="27"/>
    </row>
    <row r="210" spans="1:19" s="28" customFormat="1" ht="15" customHeight="1">
      <c r="A210" s="555"/>
      <c r="B210" s="608"/>
      <c r="C210" s="568" t="s">
        <v>470</v>
      </c>
      <c r="D210" s="183" t="s">
        <v>506</v>
      </c>
      <c r="E210" s="31"/>
      <c r="F210" s="33"/>
      <c r="G210" s="33"/>
      <c r="H210" s="33"/>
      <c r="I210" s="33"/>
      <c r="J210" s="34" t="str">
        <f t="shared" si="12"/>
        <v/>
      </c>
      <c r="K210" s="34" t="str">
        <f t="shared" si="13"/>
        <v/>
      </c>
      <c r="L210" s="34" t="str">
        <f t="shared" si="14"/>
        <v/>
      </c>
      <c r="M210" s="34" t="str">
        <f t="shared" si="15"/>
        <v/>
      </c>
      <c r="S210" s="27"/>
    </row>
    <row r="211" spans="1:19" s="28" customFormat="1" ht="15" customHeight="1">
      <c r="A211" s="555"/>
      <c r="B211" s="608"/>
      <c r="C211" s="568"/>
      <c r="D211" s="183" t="s">
        <v>498</v>
      </c>
      <c r="E211" s="31"/>
      <c r="F211" s="33"/>
      <c r="G211" s="33"/>
      <c r="H211" s="33"/>
      <c r="I211" s="33"/>
      <c r="J211" s="34" t="str">
        <f t="shared" si="12"/>
        <v/>
      </c>
      <c r="K211" s="34" t="str">
        <f t="shared" si="13"/>
        <v/>
      </c>
      <c r="L211" s="34" t="str">
        <f t="shared" si="14"/>
        <v/>
      </c>
      <c r="M211" s="34" t="str">
        <f t="shared" si="15"/>
        <v/>
      </c>
      <c r="S211" s="27"/>
    </row>
    <row r="212" spans="1:19" s="28" customFormat="1">
      <c r="A212" s="51"/>
      <c r="B212" s="51"/>
      <c r="C212" s="186"/>
      <c r="D212" s="187"/>
      <c r="F212" s="52"/>
      <c r="S212" s="27"/>
    </row>
    <row r="213" spans="1:19" s="28" customFormat="1" ht="15.75" customHeight="1">
      <c r="A213" s="575" t="s">
        <v>492</v>
      </c>
      <c r="B213" s="575"/>
      <c r="C213" s="576" t="s">
        <v>468</v>
      </c>
      <c r="D213" s="188" t="s">
        <v>495</v>
      </c>
      <c r="E213" s="48">
        <f t="shared" ref="E213:I218" si="16">IF(E14+E20+E26+E32+E38+E44+E50+E56+E62+E68+E74+E80+E86+E92+E98+E104+E110+E116+E122+E128+E134+E140+E146+E152+E158+E164+E170+E176+E182+E188+E194+E200+E206=0,"",E14+E20+E26+E32+E38+E44+E50+E56+E62+E68+E74+E80+E86+E92+E98+E104+E110+E116+E122+E128+E134+E140+E146+E152+E158+E164+E170+E176+E182+E188+E194+E200+E206)</f>
        <v>17384</v>
      </c>
      <c r="F213" s="48" t="str">
        <f t="shared" si="16"/>
        <v/>
      </c>
      <c r="G213" s="48" t="str">
        <f t="shared" si="16"/>
        <v/>
      </c>
      <c r="H213" s="48" t="str">
        <f t="shared" si="16"/>
        <v/>
      </c>
      <c r="I213" s="48" t="str">
        <f t="shared" si="16"/>
        <v/>
      </c>
      <c r="J213" s="34" t="str">
        <f t="shared" ref="J213:J218" si="17">IFERROR((F213/E213),"")</f>
        <v/>
      </c>
      <c r="K213" s="34" t="str">
        <f t="shared" ref="K213:K218" si="18">IFERROR(((F213+G213)/E213),"")</f>
        <v/>
      </c>
      <c r="L213" s="34" t="str">
        <f t="shared" ref="L213:L218" si="19">IFERROR(((F213+G213+H213)/E213),"")</f>
        <v/>
      </c>
      <c r="M213" s="34" t="str">
        <f t="shared" ref="M213:M218" si="20">IFERROR(((F213+G213+H213+I213)/E213),"")</f>
        <v/>
      </c>
      <c r="N213" s="52"/>
      <c r="S213" s="27"/>
    </row>
    <row r="214" spans="1:19" s="28" customFormat="1" ht="16.5" customHeight="1">
      <c r="A214" s="575"/>
      <c r="B214" s="575"/>
      <c r="C214" s="576"/>
      <c r="D214" s="188" t="s">
        <v>496</v>
      </c>
      <c r="E214" s="48">
        <f t="shared" si="16"/>
        <v>1186</v>
      </c>
      <c r="F214" s="48">
        <f t="shared" si="16"/>
        <v>6</v>
      </c>
      <c r="G214" s="48" t="str">
        <f t="shared" si="16"/>
        <v/>
      </c>
      <c r="H214" s="48" t="str">
        <f t="shared" si="16"/>
        <v/>
      </c>
      <c r="I214" s="48" t="str">
        <f t="shared" si="16"/>
        <v/>
      </c>
      <c r="J214" s="34">
        <f t="shared" si="17"/>
        <v>5.0590219224283303E-3</v>
      </c>
      <c r="K214" s="34" t="str">
        <f t="shared" si="18"/>
        <v/>
      </c>
      <c r="L214" s="34" t="str">
        <f t="shared" si="19"/>
        <v/>
      </c>
      <c r="M214" s="34" t="str">
        <f t="shared" si="20"/>
        <v/>
      </c>
      <c r="N214" s="52"/>
      <c r="S214" s="27"/>
    </row>
    <row r="215" spans="1:19" s="28" customFormat="1" ht="18.75" customHeight="1">
      <c r="A215" s="575"/>
      <c r="B215" s="575"/>
      <c r="C215" s="576" t="s">
        <v>469</v>
      </c>
      <c r="D215" s="188" t="s">
        <v>495</v>
      </c>
      <c r="E215" s="48" t="str">
        <f t="shared" si="16"/>
        <v/>
      </c>
      <c r="F215" s="48" t="str">
        <f t="shared" si="16"/>
        <v/>
      </c>
      <c r="G215" s="48" t="str">
        <f t="shared" si="16"/>
        <v/>
      </c>
      <c r="H215" s="48" t="str">
        <f t="shared" si="16"/>
        <v/>
      </c>
      <c r="I215" s="48" t="str">
        <f t="shared" si="16"/>
        <v/>
      </c>
      <c r="J215" s="34" t="str">
        <f t="shared" si="17"/>
        <v/>
      </c>
      <c r="K215" s="34" t="str">
        <f t="shared" si="18"/>
        <v/>
      </c>
      <c r="L215" s="34" t="str">
        <f t="shared" si="19"/>
        <v/>
      </c>
      <c r="M215" s="34" t="str">
        <f t="shared" si="20"/>
        <v/>
      </c>
      <c r="N215" s="52"/>
      <c r="S215" s="27"/>
    </row>
    <row r="216" spans="1:19" s="28" customFormat="1" ht="16.5" customHeight="1">
      <c r="A216" s="575"/>
      <c r="B216" s="575"/>
      <c r="C216" s="576"/>
      <c r="D216" s="188" t="s">
        <v>496</v>
      </c>
      <c r="E216" s="48" t="str">
        <f t="shared" si="16"/>
        <v/>
      </c>
      <c r="F216" s="48" t="str">
        <f t="shared" si="16"/>
        <v/>
      </c>
      <c r="G216" s="48" t="str">
        <f t="shared" si="16"/>
        <v/>
      </c>
      <c r="H216" s="48" t="str">
        <f t="shared" si="16"/>
        <v/>
      </c>
      <c r="I216" s="48" t="str">
        <f t="shared" si="16"/>
        <v/>
      </c>
      <c r="J216" s="34" t="str">
        <f t="shared" si="17"/>
        <v/>
      </c>
      <c r="K216" s="34" t="str">
        <f t="shared" si="18"/>
        <v/>
      </c>
      <c r="L216" s="34" t="str">
        <f t="shared" si="19"/>
        <v/>
      </c>
      <c r="M216" s="34" t="str">
        <f t="shared" si="20"/>
        <v/>
      </c>
      <c r="N216" s="52"/>
      <c r="S216" s="27"/>
    </row>
    <row r="217" spans="1:19" s="28" customFormat="1" ht="15" customHeight="1">
      <c r="A217" s="575"/>
      <c r="B217" s="575"/>
      <c r="C217" s="576" t="s">
        <v>497</v>
      </c>
      <c r="D217" s="188" t="s">
        <v>499</v>
      </c>
      <c r="E217" s="48">
        <f t="shared" si="16"/>
        <v>700</v>
      </c>
      <c r="F217" s="48" t="str">
        <f t="shared" si="16"/>
        <v/>
      </c>
      <c r="G217" s="48" t="str">
        <f t="shared" si="16"/>
        <v/>
      </c>
      <c r="H217" s="48" t="str">
        <f t="shared" si="16"/>
        <v/>
      </c>
      <c r="I217" s="48" t="str">
        <f t="shared" si="16"/>
        <v/>
      </c>
      <c r="J217" s="34" t="str">
        <f t="shared" si="17"/>
        <v/>
      </c>
      <c r="K217" s="34" t="str">
        <f t="shared" si="18"/>
        <v/>
      </c>
      <c r="L217" s="34" t="str">
        <f t="shared" si="19"/>
        <v/>
      </c>
      <c r="M217" s="34" t="str">
        <f t="shared" si="20"/>
        <v/>
      </c>
      <c r="N217" s="52"/>
      <c r="S217" s="27"/>
    </row>
    <row r="218" spans="1:19" s="28" customFormat="1" ht="15" customHeight="1">
      <c r="A218" s="575"/>
      <c r="B218" s="575"/>
      <c r="C218" s="576"/>
      <c r="D218" s="188" t="s">
        <v>500</v>
      </c>
      <c r="E218" s="48">
        <f t="shared" si="16"/>
        <v>280</v>
      </c>
      <c r="F218" s="48">
        <f t="shared" si="16"/>
        <v>51</v>
      </c>
      <c r="G218" s="48" t="str">
        <f t="shared" si="16"/>
        <v/>
      </c>
      <c r="H218" s="48" t="str">
        <f t="shared" si="16"/>
        <v/>
      </c>
      <c r="I218" s="48" t="str">
        <f t="shared" si="16"/>
        <v/>
      </c>
      <c r="J218" s="34">
        <f t="shared" si="17"/>
        <v>0.18214285714285713</v>
      </c>
      <c r="K218" s="34" t="str">
        <f t="shared" si="18"/>
        <v/>
      </c>
      <c r="L218" s="34" t="str">
        <f t="shared" si="19"/>
        <v/>
      </c>
      <c r="M218" s="34" t="str">
        <f t="shared" si="20"/>
        <v/>
      </c>
      <c r="N218" s="52"/>
      <c r="S218" s="27"/>
    </row>
  </sheetData>
  <sheetProtection password="CD91" sheet="1" objects="1" scenarios="1"/>
  <protectedRanges>
    <protectedRange sqref="E14:I211 P14:P25 R14:R25 P33:P44 R33:R44 P52:P63 R52:R63 P71:P82 R71:R82" name="Rango3"/>
  </protectedRanges>
  <mergeCells count="242">
    <mergeCell ref="O71:O76"/>
    <mergeCell ref="P71:P76"/>
    <mergeCell ref="R71:R76"/>
    <mergeCell ref="O77:O82"/>
    <mergeCell ref="P77:P82"/>
    <mergeCell ref="R77:R82"/>
    <mergeCell ref="O52:O57"/>
    <mergeCell ref="P52:P57"/>
    <mergeCell ref="R52:R57"/>
    <mergeCell ref="O58:O63"/>
    <mergeCell ref="P58:P63"/>
    <mergeCell ref="R58:R63"/>
    <mergeCell ref="P66:R66"/>
    <mergeCell ref="P67:P70"/>
    <mergeCell ref="R67:R70"/>
    <mergeCell ref="P48:P51"/>
    <mergeCell ref="R48:R51"/>
    <mergeCell ref="P12:R12"/>
    <mergeCell ref="O14:O19"/>
    <mergeCell ref="P14:P19"/>
    <mergeCell ref="R14:R19"/>
    <mergeCell ref="O20:O25"/>
    <mergeCell ref="P20:P25"/>
    <mergeCell ref="R20:R25"/>
    <mergeCell ref="P28:R28"/>
    <mergeCell ref="P29:P32"/>
    <mergeCell ref="R29:R32"/>
    <mergeCell ref="O33:O38"/>
    <mergeCell ref="P33:P38"/>
    <mergeCell ref="R33:R38"/>
    <mergeCell ref="O39:O44"/>
    <mergeCell ref="P39:P44"/>
    <mergeCell ref="R39:R44"/>
    <mergeCell ref="P47:R47"/>
    <mergeCell ref="A194:A199"/>
    <mergeCell ref="B194:B199"/>
    <mergeCell ref="C194:C195"/>
    <mergeCell ref="C196:C197"/>
    <mergeCell ref="C198:C199"/>
    <mergeCell ref="A213:B218"/>
    <mergeCell ref="C213:C214"/>
    <mergeCell ref="C215:C216"/>
    <mergeCell ref="C217:C218"/>
    <mergeCell ref="A200:A205"/>
    <mergeCell ref="B200:B205"/>
    <mergeCell ref="C200:C201"/>
    <mergeCell ref="C202:C203"/>
    <mergeCell ref="C204:C205"/>
    <mergeCell ref="A206:A211"/>
    <mergeCell ref="B206:B211"/>
    <mergeCell ref="C206:C207"/>
    <mergeCell ref="C208:C209"/>
    <mergeCell ref="C210:C211"/>
    <mergeCell ref="A182:A187"/>
    <mergeCell ref="B182:B187"/>
    <mergeCell ref="C182:C183"/>
    <mergeCell ref="C184:C185"/>
    <mergeCell ref="C186:C187"/>
    <mergeCell ref="A188:A193"/>
    <mergeCell ref="B188:B193"/>
    <mergeCell ref="C188:C189"/>
    <mergeCell ref="C190:C191"/>
    <mergeCell ref="C192:C193"/>
    <mergeCell ref="A170:A175"/>
    <mergeCell ref="B170:B175"/>
    <mergeCell ref="C170:C171"/>
    <mergeCell ref="C172:C173"/>
    <mergeCell ref="C174:C175"/>
    <mergeCell ref="A176:A181"/>
    <mergeCell ref="B176:B181"/>
    <mergeCell ref="C176:C177"/>
    <mergeCell ref="C178:C179"/>
    <mergeCell ref="C180:C181"/>
    <mergeCell ref="A158:A163"/>
    <mergeCell ref="B158:B163"/>
    <mergeCell ref="C158:C159"/>
    <mergeCell ref="C160:C161"/>
    <mergeCell ref="C162:C163"/>
    <mergeCell ref="A164:A169"/>
    <mergeCell ref="B164:B169"/>
    <mergeCell ref="C164:C165"/>
    <mergeCell ref="C166:C167"/>
    <mergeCell ref="C168:C169"/>
    <mergeCell ref="A146:A151"/>
    <mergeCell ref="B146:B151"/>
    <mergeCell ref="C146:C147"/>
    <mergeCell ref="C148:C149"/>
    <mergeCell ref="C150:C151"/>
    <mergeCell ref="A152:A157"/>
    <mergeCell ref="B152:B157"/>
    <mergeCell ref="C152:C153"/>
    <mergeCell ref="C154:C155"/>
    <mergeCell ref="C156:C157"/>
    <mergeCell ref="A134:A139"/>
    <mergeCell ref="B134:B139"/>
    <mergeCell ref="C134:C135"/>
    <mergeCell ref="C136:C137"/>
    <mergeCell ref="C138:C139"/>
    <mergeCell ref="A140:A145"/>
    <mergeCell ref="B140:B145"/>
    <mergeCell ref="C140:C141"/>
    <mergeCell ref="C142:C143"/>
    <mergeCell ref="C144:C145"/>
    <mergeCell ref="A122:A127"/>
    <mergeCell ref="B122:B127"/>
    <mergeCell ref="C122:C123"/>
    <mergeCell ref="C124:C125"/>
    <mergeCell ref="C126:C127"/>
    <mergeCell ref="A128:A133"/>
    <mergeCell ref="B128:B133"/>
    <mergeCell ref="C128:C129"/>
    <mergeCell ref="C130:C131"/>
    <mergeCell ref="C132:C133"/>
    <mergeCell ref="A110:A115"/>
    <mergeCell ref="B110:B115"/>
    <mergeCell ref="C110:C111"/>
    <mergeCell ref="C112:C113"/>
    <mergeCell ref="C114:C115"/>
    <mergeCell ref="A116:A121"/>
    <mergeCell ref="B116:B121"/>
    <mergeCell ref="C116:C117"/>
    <mergeCell ref="C118:C119"/>
    <mergeCell ref="C120:C121"/>
    <mergeCell ref="A98:A103"/>
    <mergeCell ref="B98:B103"/>
    <mergeCell ref="C98:C99"/>
    <mergeCell ref="C100:C101"/>
    <mergeCell ref="C102:C103"/>
    <mergeCell ref="A104:A109"/>
    <mergeCell ref="B104:B109"/>
    <mergeCell ref="C104:C105"/>
    <mergeCell ref="C106:C107"/>
    <mergeCell ref="C108:C109"/>
    <mergeCell ref="A86:A91"/>
    <mergeCell ref="B86:B91"/>
    <mergeCell ref="C86:C87"/>
    <mergeCell ref="C88:C89"/>
    <mergeCell ref="C90:C91"/>
    <mergeCell ref="A92:A97"/>
    <mergeCell ref="B92:B97"/>
    <mergeCell ref="C92:C93"/>
    <mergeCell ref="C94:C95"/>
    <mergeCell ref="C96:C97"/>
    <mergeCell ref="A74:A79"/>
    <mergeCell ref="B74:B79"/>
    <mergeCell ref="C74:C75"/>
    <mergeCell ref="C76:C77"/>
    <mergeCell ref="C78:C79"/>
    <mergeCell ref="A80:A85"/>
    <mergeCell ref="B80:B85"/>
    <mergeCell ref="C80:C81"/>
    <mergeCell ref="C82:C83"/>
    <mergeCell ref="C84:C85"/>
    <mergeCell ref="A62:A67"/>
    <mergeCell ref="B62:B67"/>
    <mergeCell ref="C62:C63"/>
    <mergeCell ref="C64:C65"/>
    <mergeCell ref="C66:C67"/>
    <mergeCell ref="A68:A73"/>
    <mergeCell ref="B68:B73"/>
    <mergeCell ref="C68:C69"/>
    <mergeCell ref="C70:C71"/>
    <mergeCell ref="C72:C73"/>
    <mergeCell ref="A50:A55"/>
    <mergeCell ref="B50:B55"/>
    <mergeCell ref="C50:C51"/>
    <mergeCell ref="C52:C53"/>
    <mergeCell ref="C54:C55"/>
    <mergeCell ref="A56:A61"/>
    <mergeCell ref="B56:B61"/>
    <mergeCell ref="C56:C57"/>
    <mergeCell ref="C58:C59"/>
    <mergeCell ref="C60:C61"/>
    <mergeCell ref="A38:A43"/>
    <mergeCell ref="B38:B43"/>
    <mergeCell ref="C38:C39"/>
    <mergeCell ref="C40:C41"/>
    <mergeCell ref="C42:C43"/>
    <mergeCell ref="A44:A49"/>
    <mergeCell ref="B44:B49"/>
    <mergeCell ref="C44:C45"/>
    <mergeCell ref="C46:C47"/>
    <mergeCell ref="C48:C49"/>
    <mergeCell ref="C22:C23"/>
    <mergeCell ref="C24:C25"/>
    <mergeCell ref="A26:A31"/>
    <mergeCell ref="B26:B31"/>
    <mergeCell ref="C26:C27"/>
    <mergeCell ref="C28:C29"/>
    <mergeCell ref="C30:C31"/>
    <mergeCell ref="A32:A37"/>
    <mergeCell ref="B32:B37"/>
    <mergeCell ref="C32:C33"/>
    <mergeCell ref="C34:C35"/>
    <mergeCell ref="C36:C37"/>
    <mergeCell ref="U33:U38"/>
    <mergeCell ref="U39:U44"/>
    <mergeCell ref="U52:U57"/>
    <mergeCell ref="U58:U63"/>
    <mergeCell ref="U71:U76"/>
    <mergeCell ref="U77:U82"/>
    <mergeCell ref="S14:S19"/>
    <mergeCell ref="S20:S25"/>
    <mergeCell ref="S33:S38"/>
    <mergeCell ref="S39:S44"/>
    <mergeCell ref="S52:S57"/>
    <mergeCell ref="S58:S63"/>
    <mergeCell ref="S71:S76"/>
    <mergeCell ref="S77:S82"/>
    <mergeCell ref="T14:T19"/>
    <mergeCell ref="U14:U19"/>
    <mergeCell ref="T20:T25"/>
    <mergeCell ref="T33:T38"/>
    <mergeCell ref="T39:T44"/>
    <mergeCell ref="T52:T57"/>
    <mergeCell ref="T58:T63"/>
    <mergeCell ref="T71:T76"/>
    <mergeCell ref="T77:T82"/>
    <mergeCell ref="B1:R1"/>
    <mergeCell ref="B2:R2"/>
    <mergeCell ref="B3:R3"/>
    <mergeCell ref="B4:R4"/>
    <mergeCell ref="A7:S7"/>
    <mergeCell ref="A9:R9"/>
    <mergeCell ref="A6:R6"/>
    <mergeCell ref="S12:T12"/>
    <mergeCell ref="U20:U25"/>
    <mergeCell ref="A12:A13"/>
    <mergeCell ref="B12:B13"/>
    <mergeCell ref="C12:C13"/>
    <mergeCell ref="D12:D13"/>
    <mergeCell ref="E12:E13"/>
    <mergeCell ref="F12:I12"/>
    <mergeCell ref="J12:M12"/>
    <mergeCell ref="A14:A19"/>
    <mergeCell ref="B14:B19"/>
    <mergeCell ref="C14:C15"/>
    <mergeCell ref="C16:C17"/>
    <mergeCell ref="C18:C19"/>
    <mergeCell ref="A20:A25"/>
    <mergeCell ref="B20:B25"/>
    <mergeCell ref="C20:C21"/>
  </mergeCells>
  <conditionalFormatting sqref="E80:I211 G14:I79">
    <cfRule type="cellIs" dxfId="338" priority="66" operator="equal">
      <formula>$N$14</formula>
    </cfRule>
  </conditionalFormatting>
  <conditionalFormatting sqref="Q19">
    <cfRule type="cellIs" dxfId="337" priority="65" operator="equal">
      <formula>#REF!</formula>
    </cfRule>
  </conditionalFormatting>
  <conditionalFormatting sqref="P14">
    <cfRule type="cellIs" dxfId="336" priority="64" operator="equal">
      <formula>$N$32</formula>
    </cfRule>
  </conditionalFormatting>
  <conditionalFormatting sqref="R14">
    <cfRule type="cellIs" dxfId="335" priority="63" operator="equal">
      <formula>$N$32</formula>
    </cfRule>
  </conditionalFormatting>
  <conditionalFormatting sqref="Q25">
    <cfRule type="cellIs" dxfId="334" priority="62" operator="equal">
      <formula>#REF!</formula>
    </cfRule>
  </conditionalFormatting>
  <conditionalFormatting sqref="P20">
    <cfRule type="cellIs" dxfId="333" priority="61" operator="equal">
      <formula>$N$32</formula>
    </cfRule>
  </conditionalFormatting>
  <conditionalFormatting sqref="R20">
    <cfRule type="cellIs" dxfId="332" priority="60" operator="equal">
      <formula>$N$32</formula>
    </cfRule>
  </conditionalFormatting>
  <conditionalFormatting sqref="Q38">
    <cfRule type="cellIs" dxfId="331" priority="59" operator="equal">
      <formula>#REF!</formula>
    </cfRule>
  </conditionalFormatting>
  <conditionalFormatting sqref="Q44">
    <cfRule type="cellIs" dxfId="330" priority="56" operator="equal">
      <formula>#REF!</formula>
    </cfRule>
  </conditionalFormatting>
  <conditionalFormatting sqref="Q76">
    <cfRule type="cellIs" dxfId="329" priority="53" operator="equal">
      <formula>#REF!</formula>
    </cfRule>
  </conditionalFormatting>
  <conditionalFormatting sqref="Q82">
    <cfRule type="cellIs" dxfId="328" priority="50" operator="equal">
      <formula>#REF!</formula>
    </cfRule>
  </conditionalFormatting>
  <conditionalFormatting sqref="Q57">
    <cfRule type="cellIs" dxfId="327" priority="47" operator="equal">
      <formula>#REF!</formula>
    </cfRule>
  </conditionalFormatting>
  <conditionalFormatting sqref="Q63">
    <cfRule type="cellIs" dxfId="326" priority="44" operator="equal">
      <formula>#REF!</formula>
    </cfRule>
  </conditionalFormatting>
  <conditionalFormatting sqref="S39">
    <cfRule type="cellIs" dxfId="325" priority="35" operator="equal">
      <formula>$S$14</formula>
    </cfRule>
  </conditionalFormatting>
  <conditionalFormatting sqref="S39:S44">
    <cfRule type="cellIs" dxfId="324" priority="34" operator="equal">
      <formula>2</formula>
    </cfRule>
  </conditionalFormatting>
  <conditionalFormatting sqref="S58">
    <cfRule type="cellIs" dxfId="323" priority="31" operator="equal">
      <formula>$S$14</formula>
    </cfRule>
  </conditionalFormatting>
  <conditionalFormatting sqref="S58:S63">
    <cfRule type="cellIs" dxfId="322" priority="30" operator="equal">
      <formula>2</formula>
    </cfRule>
  </conditionalFormatting>
  <conditionalFormatting sqref="S52">
    <cfRule type="cellIs" dxfId="321" priority="33" operator="equal">
      <formula>$S$14</formula>
    </cfRule>
  </conditionalFormatting>
  <conditionalFormatting sqref="S52:S57">
    <cfRule type="cellIs" dxfId="320" priority="32" operator="equal">
      <formula>2</formula>
    </cfRule>
  </conditionalFormatting>
  <conditionalFormatting sqref="S71">
    <cfRule type="cellIs" dxfId="319" priority="29" operator="equal">
      <formula>$S$14</formula>
    </cfRule>
  </conditionalFormatting>
  <conditionalFormatting sqref="S71:S76">
    <cfRule type="cellIs" dxfId="318" priority="28" operator="equal">
      <formula>2</formula>
    </cfRule>
  </conditionalFormatting>
  <conditionalFormatting sqref="S77">
    <cfRule type="cellIs" dxfId="317" priority="27" operator="equal">
      <formula>$S$14</formula>
    </cfRule>
  </conditionalFormatting>
  <conditionalFormatting sqref="S77:S82">
    <cfRule type="cellIs" dxfId="316" priority="26" operator="equal">
      <formula>2</formula>
    </cfRule>
  </conditionalFormatting>
  <conditionalFormatting sqref="S33">
    <cfRule type="cellIs" dxfId="315" priority="17" operator="equal">
      <formula>$S$14</formula>
    </cfRule>
  </conditionalFormatting>
  <conditionalFormatting sqref="S33:S38">
    <cfRule type="cellIs" dxfId="314" priority="16" operator="equal">
      <formula>2</formula>
    </cfRule>
  </conditionalFormatting>
  <conditionalFormatting sqref="S14">
    <cfRule type="cellIs" dxfId="313" priority="21" operator="equal">
      <formula>$S$14</formula>
    </cfRule>
  </conditionalFormatting>
  <conditionalFormatting sqref="S14:S19">
    <cfRule type="cellIs" dxfId="312" priority="20" operator="equal">
      <formula>2</formula>
    </cfRule>
  </conditionalFormatting>
  <conditionalFormatting sqref="S20">
    <cfRule type="cellIs" dxfId="311" priority="19" operator="equal">
      <formula>$S$14</formula>
    </cfRule>
  </conditionalFormatting>
  <conditionalFormatting sqref="S20:S25">
    <cfRule type="cellIs" dxfId="310" priority="18" operator="equal">
      <formula>2</formula>
    </cfRule>
  </conditionalFormatting>
  <conditionalFormatting sqref="F14:F79">
    <cfRule type="cellIs" dxfId="309" priority="14" operator="equal">
      <formula>$N$14</formula>
    </cfRule>
  </conditionalFormatting>
  <conditionalFormatting sqref="E14:E79">
    <cfRule type="cellIs" dxfId="308" priority="13" operator="equal">
      <formula>$N$14</formula>
    </cfRule>
  </conditionalFormatting>
  <conditionalFormatting sqref="P33">
    <cfRule type="cellIs" dxfId="307" priority="12" operator="equal">
      <formula>$N$32</formula>
    </cfRule>
  </conditionalFormatting>
  <conditionalFormatting sqref="P39">
    <cfRule type="cellIs" dxfId="306" priority="11" operator="equal">
      <formula>$N$32</formula>
    </cfRule>
  </conditionalFormatting>
  <conditionalFormatting sqref="R33">
    <cfRule type="cellIs" dxfId="305" priority="10" operator="equal">
      <formula>$N$32</formula>
    </cfRule>
  </conditionalFormatting>
  <conditionalFormatting sqref="R39">
    <cfRule type="cellIs" dxfId="304" priority="9" operator="equal">
      <formula>$N$32</formula>
    </cfRule>
  </conditionalFormatting>
  <conditionalFormatting sqref="P52">
    <cfRule type="cellIs" dxfId="303" priority="8" operator="equal">
      <formula>$N$32</formula>
    </cfRule>
  </conditionalFormatting>
  <conditionalFormatting sqref="P58">
    <cfRule type="cellIs" dxfId="302" priority="7" operator="equal">
      <formula>$N$32</formula>
    </cfRule>
  </conditionalFormatting>
  <conditionalFormatting sqref="R52">
    <cfRule type="cellIs" dxfId="301" priority="6" operator="equal">
      <formula>$N$32</formula>
    </cfRule>
  </conditionalFormatting>
  <conditionalFormatting sqref="R58">
    <cfRule type="cellIs" dxfId="300" priority="5" operator="equal">
      <formula>$N$32</formula>
    </cfRule>
  </conditionalFormatting>
  <conditionalFormatting sqref="P71">
    <cfRule type="cellIs" dxfId="299" priority="4" operator="equal">
      <formula>$N$32</formula>
    </cfRule>
  </conditionalFormatting>
  <conditionalFormatting sqref="P77">
    <cfRule type="cellIs" dxfId="298" priority="3" operator="equal">
      <formula>$N$32</formula>
    </cfRule>
  </conditionalFormatting>
  <conditionalFormatting sqref="R71">
    <cfRule type="cellIs" dxfId="297" priority="2" operator="equal">
      <formula>$N$32</formula>
    </cfRule>
  </conditionalFormatting>
  <conditionalFormatting sqref="R77">
    <cfRule type="cellIs" dxfId="296" priority="1" operator="equal">
      <formula>$N$32</formula>
    </cfRule>
  </conditionalFormatting>
  <dataValidations count="8">
    <dataValidation type="whole" allowBlank="1" showInputMessage="1" showErrorMessage="1" errorTitle="error" error="Sólo se aceptan números enteros. " sqref="E14:I211">
      <formula1>0</formula1>
      <formula2>10000000000</formula2>
    </dataValidation>
    <dataValidation type="list" allowBlank="1" showInputMessage="1" showErrorMessage="1" sqref="S77">
      <formula1>$I$260:$I$261</formula1>
    </dataValidation>
    <dataValidation type="list" allowBlank="1" showInputMessage="1" showErrorMessage="1" sqref="S20">
      <formula1>$I$260:$I$261</formula1>
    </dataValidation>
    <dataValidation type="list" allowBlank="1" showInputMessage="1" showErrorMessage="1" sqref="S39">
      <formula1>$I$260:$I$261</formula1>
    </dataValidation>
    <dataValidation type="list" allowBlank="1" showInputMessage="1" showErrorMessage="1" sqref="S52">
      <formula1>$I$260:$I$261</formula1>
    </dataValidation>
    <dataValidation type="list" allowBlank="1" showInputMessage="1" showErrorMessage="1" sqref="S58">
      <formula1>$I$260:$I$261</formula1>
    </dataValidation>
    <dataValidation type="list" allowBlank="1" showInputMessage="1" showErrorMessage="1" sqref="S71">
      <formula1>$I$260:$I$261</formula1>
    </dataValidation>
    <dataValidation type="list" allowBlank="1" showInputMessage="1" showErrorMessage="1" sqref="S33">
      <formula1>$I$260:$I$261</formula1>
    </dataValidation>
  </dataValidations>
  <printOptions horizontalCentered="1"/>
  <pageMargins left="0.23622047244094491" right="0.23622047244094491" top="0.35433070866141736" bottom="0.55118110236220474" header="0.31496062992125984" footer="0.31496062992125984"/>
  <pageSetup scale="43" fitToHeight="0" orientation="landscape" r:id="rId1"/>
  <rowBreaks count="2" manualBreakCount="2">
    <brk id="137" max="17" man="1"/>
    <brk id="169"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Datos'!$I$260:$I$261</xm:f>
          </x14:formula1>
          <xm:sqref>S14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BB1B3D"/>
    <pageSetUpPr fitToPage="1"/>
  </sheetPr>
  <dimension ref="A1:AA933"/>
  <sheetViews>
    <sheetView showGridLines="0" view="pageBreakPreview" zoomScale="70" zoomScaleNormal="85" zoomScaleSheetLayoutView="70" workbookViewId="0"/>
  </sheetViews>
  <sheetFormatPr baseColWidth="10" defaultColWidth="10" defaultRowHeight="15"/>
  <cols>
    <col min="1" max="1" width="6.625" style="28" customWidth="1"/>
    <col min="2" max="2" width="34.5" style="28" bestFit="1" customWidth="1"/>
    <col min="3" max="3" width="19.125" style="156" customWidth="1"/>
    <col min="4" max="4" width="33.625" style="156" bestFit="1" customWidth="1"/>
    <col min="5" max="5" width="7.75" style="155" customWidth="1"/>
    <col min="6" max="6" width="12.25" style="28" customWidth="1"/>
    <col min="7" max="8" width="10.5" style="28" customWidth="1"/>
    <col min="9" max="9" width="11.375" style="28" customWidth="1"/>
    <col min="10" max="13" width="11.625" style="28" customWidth="1"/>
    <col min="14" max="14" width="7.25" style="28" customWidth="1"/>
    <col min="15" max="15" width="3.25" style="28" customWidth="1"/>
    <col min="16" max="16" width="35.875" style="28" customWidth="1"/>
    <col min="17" max="17" width="10" style="28"/>
    <col min="18" max="18" width="35.875" style="28" customWidth="1"/>
    <col min="19" max="19" width="3.75" style="318" customWidth="1"/>
    <col min="20" max="21" width="34.75" style="28" customWidth="1"/>
    <col min="22" max="16384" width="10" style="28"/>
  </cols>
  <sheetData>
    <row r="1" spans="1:27" ht="19.5" customHeight="1">
      <c r="B1" s="527" t="s">
        <v>472</v>
      </c>
      <c r="C1" s="527"/>
      <c r="D1" s="527"/>
      <c r="E1" s="527"/>
      <c r="F1" s="527"/>
      <c r="G1" s="527"/>
      <c r="H1" s="527"/>
      <c r="I1" s="527"/>
      <c r="J1" s="527"/>
      <c r="K1" s="527"/>
      <c r="L1" s="527"/>
      <c r="M1" s="527"/>
      <c r="N1" s="527"/>
      <c r="O1" s="527"/>
      <c r="P1" s="527"/>
      <c r="Q1" s="527"/>
      <c r="R1" s="527"/>
      <c r="S1" s="328"/>
      <c r="T1" s="328"/>
      <c r="U1" s="328"/>
      <c r="V1" s="175"/>
      <c r="W1" s="175"/>
      <c r="X1" s="175"/>
      <c r="Y1" s="175"/>
      <c r="Z1" s="175"/>
      <c r="AA1" s="175"/>
    </row>
    <row r="2" spans="1:27" s="292" customFormat="1" ht="14.25" customHeight="1">
      <c r="B2" s="528" t="s">
        <v>473</v>
      </c>
      <c r="C2" s="528"/>
      <c r="D2" s="528"/>
      <c r="E2" s="528"/>
      <c r="F2" s="528"/>
      <c r="G2" s="528"/>
      <c r="H2" s="528"/>
      <c r="I2" s="528"/>
      <c r="J2" s="528"/>
      <c r="K2" s="528"/>
      <c r="L2" s="528"/>
      <c r="M2" s="528"/>
      <c r="N2" s="528"/>
      <c r="O2" s="528"/>
      <c r="P2" s="528"/>
      <c r="Q2" s="528"/>
      <c r="R2" s="528"/>
      <c r="S2" s="318"/>
    </row>
    <row r="3" spans="1:27" s="292" customFormat="1" ht="14.25" customHeight="1">
      <c r="B3" s="528" t="s">
        <v>474</v>
      </c>
      <c r="C3" s="528"/>
      <c r="D3" s="528"/>
      <c r="E3" s="528"/>
      <c r="F3" s="528"/>
      <c r="G3" s="528"/>
      <c r="H3" s="528"/>
      <c r="I3" s="528"/>
      <c r="J3" s="528"/>
      <c r="K3" s="528"/>
      <c r="L3" s="528"/>
      <c r="M3" s="528"/>
      <c r="N3" s="528"/>
      <c r="O3" s="528"/>
      <c r="P3" s="528"/>
      <c r="Q3" s="528"/>
      <c r="R3" s="528"/>
      <c r="S3" s="318"/>
    </row>
    <row r="4" spans="1:27" s="292" customFormat="1" ht="14.25" customHeight="1">
      <c r="B4" s="528" t="s">
        <v>526</v>
      </c>
      <c r="C4" s="528"/>
      <c r="D4" s="528"/>
      <c r="E4" s="528"/>
      <c r="F4" s="528"/>
      <c r="G4" s="528"/>
      <c r="H4" s="528"/>
      <c r="I4" s="528"/>
      <c r="J4" s="528"/>
      <c r="K4" s="528"/>
      <c r="L4" s="528"/>
      <c r="M4" s="528"/>
      <c r="N4" s="528"/>
      <c r="O4" s="528"/>
      <c r="P4" s="528"/>
      <c r="Q4" s="528"/>
      <c r="R4" s="528"/>
      <c r="S4" s="318"/>
    </row>
    <row r="5" spans="1:27" s="292" customFormat="1" ht="16.5" customHeight="1">
      <c r="C5" s="293"/>
      <c r="D5" s="293"/>
      <c r="E5" s="293"/>
      <c r="F5" s="293"/>
      <c r="G5" s="293"/>
      <c r="H5" s="293"/>
      <c r="I5" s="293"/>
      <c r="J5" s="293"/>
      <c r="K5" s="293"/>
      <c r="L5" s="293"/>
      <c r="M5" s="293"/>
      <c r="N5" s="293"/>
      <c r="O5" s="293"/>
      <c r="P5" s="293"/>
      <c r="Q5" s="293"/>
      <c r="R5" s="293"/>
      <c r="S5" s="318"/>
    </row>
    <row r="6" spans="1:27" ht="30" customHeight="1">
      <c r="A6" s="526" t="str">
        <f>CONCATENATE(Portada!A8:J8)</f>
        <v>Zacatecas</v>
      </c>
      <c r="B6" s="526"/>
      <c r="C6" s="526"/>
      <c r="D6" s="526"/>
      <c r="E6" s="526"/>
      <c r="F6" s="526"/>
      <c r="G6" s="526"/>
      <c r="H6" s="526"/>
      <c r="I6" s="526"/>
      <c r="J6" s="526"/>
      <c r="K6" s="526"/>
      <c r="L6" s="526"/>
      <c r="M6" s="526"/>
      <c r="N6" s="526"/>
      <c r="O6" s="526"/>
      <c r="P6" s="526"/>
      <c r="Q6" s="526"/>
      <c r="R6" s="526"/>
      <c r="S6" s="329"/>
    </row>
    <row r="7" spans="1:27" ht="42.75" customHeight="1">
      <c r="A7" s="529" t="s">
        <v>613</v>
      </c>
      <c r="B7" s="590"/>
      <c r="C7" s="590"/>
      <c r="D7" s="590"/>
      <c r="E7" s="590"/>
      <c r="F7" s="590"/>
      <c r="G7" s="590"/>
      <c r="H7" s="590"/>
      <c r="I7" s="590"/>
      <c r="J7" s="590"/>
      <c r="K7" s="590"/>
      <c r="L7" s="590"/>
      <c r="M7" s="590"/>
      <c r="N7" s="590"/>
      <c r="O7" s="590"/>
      <c r="P7" s="590"/>
      <c r="Q7" s="590"/>
      <c r="R7" s="590"/>
      <c r="S7" s="590"/>
    </row>
    <row r="8" spans="1:27" ht="15.75" customHeight="1">
      <c r="A8" s="29"/>
      <c r="E8" s="28"/>
    </row>
    <row r="9" spans="1:27" ht="20.25" customHeight="1">
      <c r="A9" s="538" t="s">
        <v>585</v>
      </c>
      <c r="B9" s="538"/>
      <c r="C9" s="538"/>
      <c r="D9" s="538"/>
      <c r="E9" s="538"/>
      <c r="F9" s="538"/>
      <c r="G9" s="538"/>
      <c r="H9" s="538"/>
      <c r="I9" s="538"/>
      <c r="J9" s="538"/>
      <c r="K9" s="538"/>
      <c r="L9" s="538"/>
      <c r="M9" s="538"/>
      <c r="N9" s="538"/>
      <c r="O9" s="538"/>
      <c r="P9" s="538"/>
      <c r="Q9" s="538"/>
      <c r="R9" s="538"/>
    </row>
    <row r="10" spans="1:27" ht="20.25" customHeight="1">
      <c r="A10" s="297"/>
      <c r="B10" s="297"/>
      <c r="C10" s="297"/>
      <c r="D10" s="297"/>
      <c r="E10" s="297"/>
      <c r="F10" s="297"/>
      <c r="G10" s="297"/>
      <c r="H10" s="297"/>
      <c r="I10" s="297"/>
      <c r="J10" s="297"/>
      <c r="K10" s="297"/>
      <c r="L10" s="297"/>
      <c r="M10" s="297"/>
      <c r="N10" s="297"/>
      <c r="O10" s="297"/>
      <c r="P10" s="297"/>
      <c r="Q10" s="297"/>
      <c r="R10" s="297"/>
    </row>
    <row r="11" spans="1:27" ht="20.25" customHeight="1">
      <c r="A11" s="297"/>
      <c r="B11" s="297"/>
      <c r="C11" s="297"/>
      <c r="D11" s="297"/>
      <c r="E11" s="297"/>
      <c r="F11" s="297"/>
      <c r="G11" s="297"/>
      <c r="H11" s="297"/>
      <c r="I11" s="297"/>
      <c r="J11" s="297"/>
      <c r="K11" s="297"/>
      <c r="L11" s="297"/>
      <c r="M11" s="297"/>
      <c r="N11" s="297"/>
      <c r="O11" s="297"/>
      <c r="P11" s="297"/>
      <c r="Q11" s="297"/>
      <c r="R11" s="297"/>
    </row>
    <row r="12" spans="1:27" ht="18.75" customHeight="1">
      <c r="A12" s="545" t="s">
        <v>475</v>
      </c>
      <c r="B12" s="545" t="s">
        <v>476</v>
      </c>
      <c r="C12" s="545" t="s">
        <v>477</v>
      </c>
      <c r="D12" s="545" t="s">
        <v>478</v>
      </c>
      <c r="E12" s="545" t="s">
        <v>479</v>
      </c>
      <c r="F12" s="549" t="s">
        <v>480</v>
      </c>
      <c r="G12" s="549"/>
      <c r="H12" s="549"/>
      <c r="I12" s="549"/>
      <c r="J12" s="549" t="s">
        <v>481</v>
      </c>
      <c r="K12" s="549"/>
      <c r="L12" s="549"/>
      <c r="M12" s="549"/>
      <c r="O12" s="182"/>
      <c r="P12" s="582" t="s">
        <v>3</v>
      </c>
      <c r="Q12" s="582"/>
      <c r="R12" s="582"/>
      <c r="S12" s="561" t="s">
        <v>622</v>
      </c>
      <c r="T12" s="561"/>
      <c r="U12" s="271" t="s">
        <v>623</v>
      </c>
      <c r="V12" s="324"/>
    </row>
    <row r="13" spans="1:27" ht="69.75" customHeight="1">
      <c r="A13" s="546"/>
      <c r="B13" s="546"/>
      <c r="C13" s="546"/>
      <c r="D13" s="546"/>
      <c r="E13" s="546"/>
      <c r="F13" s="282" t="s">
        <v>482</v>
      </c>
      <c r="G13" s="282" t="s">
        <v>483</v>
      </c>
      <c r="H13" s="282" t="s">
        <v>484</v>
      </c>
      <c r="I13" s="282" t="s">
        <v>485</v>
      </c>
      <c r="J13" s="53" t="s">
        <v>486</v>
      </c>
      <c r="K13" s="53" t="s">
        <v>487</v>
      </c>
      <c r="L13" s="53" t="s">
        <v>488</v>
      </c>
      <c r="M13" s="53" t="s">
        <v>489</v>
      </c>
      <c r="P13" s="298" t="s">
        <v>614</v>
      </c>
      <c r="Q13" s="159"/>
      <c r="R13" s="300" t="s">
        <v>471</v>
      </c>
    </row>
    <row r="14" spans="1:27" ht="15" customHeight="1">
      <c r="A14" s="598">
        <v>1</v>
      </c>
      <c r="B14" s="556" t="str">
        <f>'1.Metas ATD H.'!B16</f>
        <v>Zacatecas</v>
      </c>
      <c r="C14" s="604" t="s">
        <v>3</v>
      </c>
      <c r="D14" s="190" t="s">
        <v>542</v>
      </c>
      <c r="E14" s="165">
        <v>0</v>
      </c>
      <c r="F14" s="164">
        <v>0</v>
      </c>
      <c r="G14" s="33"/>
      <c r="H14" s="33"/>
      <c r="I14" s="33"/>
      <c r="J14" s="34" t="str">
        <f>IFERROR((F14/E14),"")</f>
        <v/>
      </c>
      <c r="K14" s="34" t="str">
        <f>IFERROR(((F14+G14)/E14),"")</f>
        <v/>
      </c>
      <c r="L14" s="34" t="str">
        <f>IFERROR(((F14+G14+H14)/E14),"")</f>
        <v/>
      </c>
      <c r="M14" s="34" t="str">
        <f>IFERROR(((F14+G14+H14+I14)/E14),"")</f>
        <v/>
      </c>
      <c r="O14" s="545">
        <v>1</v>
      </c>
      <c r="P14" s="613" t="s">
        <v>893</v>
      </c>
      <c r="R14" s="613" t="s">
        <v>894</v>
      </c>
      <c r="S14" s="617">
        <v>1</v>
      </c>
      <c r="T14" s="542" t="str">
        <f>CONCATENATE(IF(S14="","",IF(S14=1,'Base de Datos'!$K$260,IF(S14=2,'Base de Datos'!$K$261))),"")</f>
        <v>Congruente con el Programa Anual Estatal 2019</v>
      </c>
      <c r="U14" s="542"/>
    </row>
    <row r="15" spans="1:27" ht="28.5">
      <c r="A15" s="599"/>
      <c r="B15" s="557"/>
      <c r="C15" s="626"/>
      <c r="D15" s="191" t="s">
        <v>527</v>
      </c>
      <c r="E15" s="165">
        <v>0</v>
      </c>
      <c r="F15" s="164">
        <v>0</v>
      </c>
      <c r="G15" s="33"/>
      <c r="H15" s="33"/>
      <c r="I15" s="33"/>
      <c r="J15" s="34" t="str">
        <f t="shared" ref="J15:J81" si="0">IFERROR((F15/E15),"")</f>
        <v/>
      </c>
      <c r="K15" s="34" t="str">
        <f t="shared" ref="K15:K81" si="1">IFERROR(((F15+G15)/E15),"")</f>
        <v/>
      </c>
      <c r="L15" s="34" t="str">
        <f t="shared" ref="L15:L81" si="2">IFERROR(((F15+G15+H15)/E15),"")</f>
        <v/>
      </c>
      <c r="M15" s="34" t="str">
        <f t="shared" ref="M15:M81" si="3">IFERROR(((F15+G15+H15+I15)/E15),"")</f>
        <v/>
      </c>
      <c r="O15" s="612"/>
      <c r="P15" s="614"/>
      <c r="Q15" s="155"/>
      <c r="R15" s="614"/>
      <c r="S15" s="618"/>
      <c r="T15" s="543"/>
      <c r="U15" s="543"/>
    </row>
    <row r="16" spans="1:27" ht="15" customHeight="1">
      <c r="A16" s="599"/>
      <c r="B16" s="557"/>
      <c r="C16" s="626"/>
      <c r="D16" s="191" t="s">
        <v>528</v>
      </c>
      <c r="E16" s="31">
        <v>5</v>
      </c>
      <c r="F16" s="291">
        <v>5</v>
      </c>
      <c r="G16" s="33"/>
      <c r="H16" s="33"/>
      <c r="I16" s="33"/>
      <c r="J16" s="34">
        <f t="shared" si="0"/>
        <v>1</v>
      </c>
      <c r="K16" s="34">
        <f t="shared" si="1"/>
        <v>1</v>
      </c>
      <c r="L16" s="34">
        <f t="shared" si="2"/>
        <v>1</v>
      </c>
      <c r="M16" s="34">
        <f t="shared" si="3"/>
        <v>1</v>
      </c>
      <c r="O16" s="612"/>
      <c r="P16" s="614"/>
      <c r="R16" s="614"/>
      <c r="S16" s="618"/>
      <c r="T16" s="543"/>
      <c r="U16" s="543"/>
    </row>
    <row r="17" spans="1:21" ht="15" customHeight="1">
      <c r="A17" s="599"/>
      <c r="B17" s="557"/>
      <c r="C17" s="626"/>
      <c r="D17" s="191" t="s">
        <v>529</v>
      </c>
      <c r="E17" s="165">
        <v>0</v>
      </c>
      <c r="F17" s="164">
        <v>0</v>
      </c>
      <c r="G17" s="33"/>
      <c r="H17" s="33"/>
      <c r="I17" s="33"/>
      <c r="J17" s="34" t="str">
        <f t="shared" si="0"/>
        <v/>
      </c>
      <c r="K17" s="34" t="str">
        <f t="shared" si="1"/>
        <v/>
      </c>
      <c r="L17" s="34" t="str">
        <f t="shared" si="2"/>
        <v/>
      </c>
      <c r="M17" s="34" t="str">
        <f t="shared" si="3"/>
        <v/>
      </c>
      <c r="O17" s="612"/>
      <c r="P17" s="614"/>
      <c r="R17" s="614"/>
      <c r="S17" s="618"/>
      <c r="T17" s="543"/>
      <c r="U17" s="543"/>
    </row>
    <row r="18" spans="1:21" ht="15" customHeight="1">
      <c r="A18" s="599"/>
      <c r="B18" s="557"/>
      <c r="C18" s="626"/>
      <c r="D18" s="190" t="s">
        <v>738</v>
      </c>
      <c r="E18" s="165">
        <v>0</v>
      </c>
      <c r="F18" s="164">
        <v>0</v>
      </c>
      <c r="G18" s="33"/>
      <c r="H18" s="33"/>
      <c r="I18" s="33"/>
      <c r="J18" s="34" t="str">
        <f t="shared" si="0"/>
        <v/>
      </c>
      <c r="K18" s="34" t="str">
        <f t="shared" si="1"/>
        <v/>
      </c>
      <c r="L18" s="34" t="str">
        <f t="shared" si="2"/>
        <v/>
      </c>
      <c r="M18" s="34" t="str">
        <f t="shared" si="3"/>
        <v/>
      </c>
      <c r="O18" s="612"/>
      <c r="P18" s="614"/>
      <c r="R18" s="614"/>
      <c r="S18" s="618"/>
      <c r="T18" s="543"/>
      <c r="U18" s="543"/>
    </row>
    <row r="19" spans="1:21" ht="15" customHeight="1">
      <c r="A19" s="599"/>
      <c r="B19" s="557"/>
      <c r="C19" s="605"/>
      <c r="D19" s="191" t="s">
        <v>556</v>
      </c>
      <c r="E19" s="165">
        <v>0</v>
      </c>
      <c r="F19" s="164">
        <v>0</v>
      </c>
      <c r="G19" s="33"/>
      <c r="H19" s="33"/>
      <c r="I19" s="33"/>
      <c r="J19" s="34" t="str">
        <f t="shared" si="0"/>
        <v/>
      </c>
      <c r="K19" s="34" t="str">
        <f t="shared" si="1"/>
        <v/>
      </c>
      <c r="L19" s="34" t="str">
        <f t="shared" si="2"/>
        <v/>
      </c>
      <c r="M19" s="34" t="str">
        <f t="shared" si="3"/>
        <v/>
      </c>
      <c r="O19" s="546"/>
      <c r="P19" s="615"/>
      <c r="R19" s="615"/>
      <c r="S19" s="619"/>
      <c r="T19" s="544"/>
      <c r="U19" s="544"/>
    </row>
    <row r="20" spans="1:21" ht="15" customHeight="1">
      <c r="A20" s="599"/>
      <c r="B20" s="557"/>
      <c r="C20" s="604" t="s">
        <v>4</v>
      </c>
      <c r="D20" s="190" t="s">
        <v>542</v>
      </c>
      <c r="E20" s="165">
        <v>0</v>
      </c>
      <c r="F20" s="525">
        <v>0</v>
      </c>
      <c r="G20" s="33"/>
      <c r="H20" s="33"/>
      <c r="I20" s="33"/>
      <c r="J20" s="34" t="str">
        <f t="shared" si="0"/>
        <v/>
      </c>
      <c r="K20" s="34" t="str">
        <f t="shared" si="1"/>
        <v/>
      </c>
      <c r="L20" s="34" t="str">
        <f t="shared" si="2"/>
        <v/>
      </c>
      <c r="M20" s="34" t="str">
        <f t="shared" si="3"/>
        <v/>
      </c>
      <c r="O20" s="545">
        <v>2</v>
      </c>
      <c r="P20" s="613" t="s">
        <v>895</v>
      </c>
      <c r="R20" s="613" t="s">
        <v>896</v>
      </c>
      <c r="S20" s="617">
        <v>2</v>
      </c>
      <c r="T20" s="542" t="str">
        <f>CONCATENATE(IF(S20="","",IF(S20=1,'Base de Datos'!$K$260,IF(S20=2,'Base de Datos'!$K$261))),"")</f>
        <v>No es congruente con el Programa Anual Estatal 2019</v>
      </c>
      <c r="U20" s="542"/>
    </row>
    <row r="21" spans="1:21" ht="15" customHeight="1">
      <c r="A21" s="599"/>
      <c r="B21" s="557"/>
      <c r="C21" s="626"/>
      <c r="D21" s="191" t="s">
        <v>527</v>
      </c>
      <c r="E21" s="165">
        <v>0</v>
      </c>
      <c r="F21" s="525">
        <v>0</v>
      </c>
      <c r="G21" s="33"/>
      <c r="H21" s="33"/>
      <c r="I21" s="33"/>
      <c r="J21" s="34" t="str">
        <f t="shared" si="0"/>
        <v/>
      </c>
      <c r="K21" s="34" t="str">
        <f t="shared" si="1"/>
        <v/>
      </c>
      <c r="L21" s="34" t="str">
        <f t="shared" si="2"/>
        <v/>
      </c>
      <c r="M21" s="34" t="str">
        <f t="shared" si="3"/>
        <v/>
      </c>
      <c r="O21" s="612"/>
      <c r="P21" s="614"/>
      <c r="R21" s="614"/>
      <c r="S21" s="618"/>
      <c r="T21" s="543"/>
      <c r="U21" s="543"/>
    </row>
    <row r="22" spans="1:21" ht="15" customHeight="1">
      <c r="A22" s="599"/>
      <c r="B22" s="557"/>
      <c r="C22" s="626"/>
      <c r="D22" s="191" t="s">
        <v>528</v>
      </c>
      <c r="E22" s="31">
        <v>1</v>
      </c>
      <c r="F22" s="33">
        <v>1</v>
      </c>
      <c r="G22" s="33"/>
      <c r="H22" s="33"/>
      <c r="I22" s="33"/>
      <c r="J22" s="34">
        <f t="shared" si="0"/>
        <v>1</v>
      </c>
      <c r="K22" s="34">
        <f t="shared" si="1"/>
        <v>1</v>
      </c>
      <c r="L22" s="34">
        <f t="shared" si="2"/>
        <v>1</v>
      </c>
      <c r="M22" s="34">
        <f t="shared" si="3"/>
        <v>1</v>
      </c>
      <c r="O22" s="612"/>
      <c r="P22" s="614"/>
      <c r="R22" s="614"/>
      <c r="S22" s="618"/>
      <c r="T22" s="543"/>
      <c r="U22" s="543"/>
    </row>
    <row r="23" spans="1:21" ht="15" customHeight="1">
      <c r="A23" s="599"/>
      <c r="B23" s="557"/>
      <c r="C23" s="626"/>
      <c r="D23" s="191" t="s">
        <v>529</v>
      </c>
      <c r="E23" s="165">
        <v>0</v>
      </c>
      <c r="F23" s="525">
        <v>0</v>
      </c>
      <c r="G23" s="33"/>
      <c r="H23" s="33"/>
      <c r="I23" s="33"/>
      <c r="J23" s="34" t="str">
        <f t="shared" si="0"/>
        <v/>
      </c>
      <c r="K23" s="34" t="str">
        <f t="shared" si="1"/>
        <v/>
      </c>
      <c r="L23" s="34" t="str">
        <f t="shared" si="2"/>
        <v/>
      </c>
      <c r="M23" s="34" t="str">
        <f t="shared" si="3"/>
        <v/>
      </c>
      <c r="O23" s="612"/>
      <c r="P23" s="614"/>
      <c r="R23" s="614"/>
      <c r="S23" s="618"/>
      <c r="T23" s="543"/>
      <c r="U23" s="543"/>
    </row>
    <row r="24" spans="1:21" ht="15" customHeight="1">
      <c r="A24" s="599"/>
      <c r="B24" s="557"/>
      <c r="C24" s="626"/>
      <c r="D24" s="190" t="s">
        <v>738</v>
      </c>
      <c r="E24" s="165">
        <v>0</v>
      </c>
      <c r="F24" s="525">
        <v>0</v>
      </c>
      <c r="G24" s="33"/>
      <c r="H24" s="33"/>
      <c r="I24" s="33"/>
      <c r="J24" s="34" t="str">
        <f t="shared" si="0"/>
        <v/>
      </c>
      <c r="K24" s="34" t="str">
        <f t="shared" si="1"/>
        <v/>
      </c>
      <c r="L24" s="34" t="str">
        <f t="shared" si="2"/>
        <v/>
      </c>
      <c r="M24" s="34" t="str">
        <f t="shared" si="3"/>
        <v/>
      </c>
      <c r="O24" s="612"/>
      <c r="P24" s="614"/>
      <c r="R24" s="614"/>
      <c r="S24" s="618"/>
      <c r="T24" s="543"/>
      <c r="U24" s="543"/>
    </row>
    <row r="25" spans="1:21" ht="15" customHeight="1">
      <c r="A25" s="599"/>
      <c r="B25" s="557"/>
      <c r="C25" s="605"/>
      <c r="D25" s="191" t="s">
        <v>556</v>
      </c>
      <c r="E25" s="165">
        <v>0</v>
      </c>
      <c r="F25" s="525">
        <v>0</v>
      </c>
      <c r="G25" s="33"/>
      <c r="H25" s="33"/>
      <c r="I25" s="33"/>
      <c r="J25" s="34" t="str">
        <f t="shared" si="0"/>
        <v/>
      </c>
      <c r="K25" s="34" t="str">
        <f t="shared" si="1"/>
        <v/>
      </c>
      <c r="L25" s="34" t="str">
        <f t="shared" si="2"/>
        <v/>
      </c>
      <c r="M25" s="34" t="str">
        <f t="shared" si="3"/>
        <v/>
      </c>
      <c r="O25" s="546"/>
      <c r="P25" s="615"/>
      <c r="R25" s="615"/>
      <c r="S25" s="619"/>
      <c r="T25" s="544"/>
      <c r="U25" s="544"/>
    </row>
    <row r="26" spans="1:21" ht="15" customHeight="1">
      <c r="A26" s="599"/>
      <c r="B26" s="557"/>
      <c r="C26" s="604" t="s">
        <v>5</v>
      </c>
      <c r="D26" s="190" t="s">
        <v>542</v>
      </c>
      <c r="E26" s="165">
        <v>0</v>
      </c>
      <c r="F26" s="525">
        <v>0</v>
      </c>
      <c r="G26" s="33"/>
      <c r="H26" s="33"/>
      <c r="I26" s="33"/>
      <c r="J26" s="34" t="str">
        <f t="shared" si="0"/>
        <v/>
      </c>
      <c r="K26" s="34" t="str">
        <f t="shared" si="1"/>
        <v/>
      </c>
      <c r="L26" s="34" t="str">
        <f t="shared" si="2"/>
        <v/>
      </c>
      <c r="M26" s="34" t="str">
        <f t="shared" si="3"/>
        <v/>
      </c>
    </row>
    <row r="27" spans="1:21" ht="15" customHeight="1">
      <c r="A27" s="599"/>
      <c r="B27" s="557"/>
      <c r="C27" s="626"/>
      <c r="D27" s="191" t="s">
        <v>527</v>
      </c>
      <c r="E27" s="31">
        <v>3</v>
      </c>
      <c r="F27" s="33">
        <v>3</v>
      </c>
      <c r="G27" s="33"/>
      <c r="H27" s="33"/>
      <c r="I27" s="33"/>
      <c r="J27" s="34">
        <f t="shared" si="0"/>
        <v>1</v>
      </c>
      <c r="K27" s="34">
        <f t="shared" si="1"/>
        <v>1</v>
      </c>
      <c r="L27" s="34">
        <f t="shared" si="2"/>
        <v>1</v>
      </c>
      <c r="M27" s="34">
        <f t="shared" si="3"/>
        <v>1</v>
      </c>
      <c r="O27" s="181"/>
      <c r="P27" s="94"/>
      <c r="Q27" s="175"/>
      <c r="R27" s="94"/>
    </row>
    <row r="28" spans="1:21" ht="15" customHeight="1">
      <c r="A28" s="599"/>
      <c r="B28" s="557"/>
      <c r="C28" s="626"/>
      <c r="D28" s="191" t="s">
        <v>528</v>
      </c>
      <c r="E28" s="165">
        <v>0</v>
      </c>
      <c r="F28" s="525">
        <v>0</v>
      </c>
      <c r="G28" s="33"/>
      <c r="H28" s="33"/>
      <c r="I28" s="33"/>
      <c r="J28" s="34" t="str">
        <f t="shared" si="0"/>
        <v/>
      </c>
      <c r="K28" s="34" t="str">
        <f t="shared" si="1"/>
        <v/>
      </c>
      <c r="L28" s="34" t="str">
        <f t="shared" si="2"/>
        <v/>
      </c>
      <c r="M28" s="34" t="str">
        <f t="shared" si="3"/>
        <v/>
      </c>
      <c r="O28" s="182"/>
      <c r="P28" s="582" t="s">
        <v>4</v>
      </c>
      <c r="Q28" s="582"/>
      <c r="R28" s="582"/>
    </row>
    <row r="29" spans="1:21" ht="15" customHeight="1">
      <c r="A29" s="599"/>
      <c r="B29" s="557"/>
      <c r="C29" s="626"/>
      <c r="D29" s="191" t="s">
        <v>529</v>
      </c>
      <c r="E29" s="165">
        <v>0</v>
      </c>
      <c r="F29" s="525">
        <v>0</v>
      </c>
      <c r="G29" s="33"/>
      <c r="H29" s="33"/>
      <c r="I29" s="33"/>
      <c r="J29" s="34" t="str">
        <f t="shared" si="0"/>
        <v/>
      </c>
      <c r="K29" s="34" t="str">
        <f t="shared" si="1"/>
        <v/>
      </c>
      <c r="L29" s="34" t="str">
        <f t="shared" si="2"/>
        <v/>
      </c>
      <c r="M29" s="34" t="str">
        <f t="shared" si="3"/>
        <v/>
      </c>
      <c r="P29" s="584" t="s">
        <v>614</v>
      </c>
      <c r="Q29" s="159"/>
      <c r="R29" s="587" t="s">
        <v>471</v>
      </c>
    </row>
    <row r="30" spans="1:21" ht="15" customHeight="1">
      <c r="A30" s="599"/>
      <c r="B30" s="557"/>
      <c r="C30" s="626"/>
      <c r="D30" s="190" t="s">
        <v>738</v>
      </c>
      <c r="E30" s="165">
        <v>0</v>
      </c>
      <c r="F30" s="525">
        <v>0</v>
      </c>
      <c r="G30" s="33"/>
      <c r="H30" s="33"/>
      <c r="I30" s="33"/>
      <c r="J30" s="34" t="str">
        <f>IFERROR((F30/E30),"")</f>
        <v/>
      </c>
      <c r="K30" s="34" t="str">
        <f>IFERROR(((F30+G30)/E30),"")</f>
        <v/>
      </c>
      <c r="L30" s="34" t="str">
        <f>IFERROR(((F30+G30+H30)/E30),"")</f>
        <v/>
      </c>
      <c r="M30" s="34" t="str">
        <f>IFERROR(((F30+G30+H30+I30)/E30),"")</f>
        <v/>
      </c>
      <c r="O30" s="181"/>
      <c r="P30" s="585"/>
      <c r="Q30" s="159"/>
      <c r="R30" s="587"/>
    </row>
    <row r="31" spans="1:21" ht="15" customHeight="1">
      <c r="A31" s="599"/>
      <c r="B31" s="557"/>
      <c r="C31" s="626"/>
      <c r="D31" s="191" t="s">
        <v>556</v>
      </c>
      <c r="E31" s="165">
        <v>0</v>
      </c>
      <c r="F31" s="525">
        <v>0</v>
      </c>
      <c r="G31" s="33"/>
      <c r="H31" s="33"/>
      <c r="I31" s="33"/>
      <c r="J31" s="34" t="str">
        <f>IFERROR((F31/E31),"")</f>
        <v/>
      </c>
      <c r="K31" s="34" t="str">
        <f>IFERROR(((F31+G31)/E31),"")</f>
        <v/>
      </c>
      <c r="L31" s="34" t="str">
        <f>IFERROR(((F31+G31+H31)/E31),"")</f>
        <v/>
      </c>
      <c r="M31" s="34" t="str">
        <f>IFERROR(((F31+G31+H31+I31)/E31),"")</f>
        <v/>
      </c>
      <c r="O31" s="181"/>
      <c r="P31" s="585"/>
      <c r="Q31" s="159"/>
      <c r="R31" s="587"/>
    </row>
    <row r="32" spans="1:21" ht="15" customHeight="1">
      <c r="A32" s="599"/>
      <c r="B32" s="557"/>
      <c r="C32" s="605"/>
      <c r="D32" s="190" t="s">
        <v>616</v>
      </c>
      <c r="E32" s="31">
        <v>3</v>
      </c>
      <c r="F32" s="33">
        <v>3</v>
      </c>
      <c r="G32" s="33"/>
      <c r="H32" s="33"/>
      <c r="I32" s="33"/>
      <c r="J32" s="34">
        <f t="shared" si="0"/>
        <v>1</v>
      </c>
      <c r="K32" s="34">
        <f t="shared" si="1"/>
        <v>1</v>
      </c>
      <c r="L32" s="34">
        <f t="shared" si="2"/>
        <v>1</v>
      </c>
      <c r="M32" s="34">
        <f t="shared" si="3"/>
        <v>1</v>
      </c>
      <c r="O32" s="181"/>
      <c r="P32" s="585"/>
      <c r="Q32" s="159"/>
      <c r="R32" s="587"/>
    </row>
    <row r="33" spans="1:22" ht="15" customHeight="1">
      <c r="A33" s="599"/>
      <c r="B33" s="557"/>
      <c r="C33" s="604" t="s">
        <v>6</v>
      </c>
      <c r="D33" s="190" t="s">
        <v>542</v>
      </c>
      <c r="E33" s="165">
        <v>0</v>
      </c>
      <c r="F33" s="525">
        <v>0</v>
      </c>
      <c r="G33" s="33"/>
      <c r="H33" s="33"/>
      <c r="I33" s="33"/>
      <c r="J33" s="34" t="str">
        <f t="shared" si="0"/>
        <v/>
      </c>
      <c r="K33" s="34" t="str">
        <f t="shared" si="1"/>
        <v/>
      </c>
      <c r="L33" s="34" t="str">
        <f t="shared" si="2"/>
        <v/>
      </c>
      <c r="M33" s="34" t="str">
        <f t="shared" si="3"/>
        <v/>
      </c>
      <c r="O33" s="181"/>
      <c r="P33" s="586"/>
      <c r="Q33" s="159"/>
      <c r="R33" s="587"/>
    </row>
    <row r="34" spans="1:22" ht="15" customHeight="1">
      <c r="A34" s="599"/>
      <c r="B34" s="557"/>
      <c r="C34" s="626"/>
      <c r="D34" s="191" t="s">
        <v>527</v>
      </c>
      <c r="E34" s="165">
        <v>0</v>
      </c>
      <c r="F34" s="525">
        <v>0</v>
      </c>
      <c r="G34" s="33"/>
      <c r="H34" s="33"/>
      <c r="I34" s="33"/>
      <c r="J34" s="34" t="str">
        <f t="shared" si="0"/>
        <v/>
      </c>
      <c r="K34" s="34" t="str">
        <f t="shared" si="1"/>
        <v/>
      </c>
      <c r="L34" s="34" t="str">
        <f t="shared" si="2"/>
        <v/>
      </c>
      <c r="M34" s="34" t="str">
        <f t="shared" si="3"/>
        <v/>
      </c>
      <c r="O34" s="545">
        <v>1</v>
      </c>
      <c r="P34" s="579" t="s">
        <v>897</v>
      </c>
      <c r="R34" s="579" t="s">
        <v>894</v>
      </c>
      <c r="S34" s="617">
        <v>1</v>
      </c>
      <c r="T34" s="542" t="str">
        <f>CONCATENATE(IF(S34="","",IF(S34=1,'Base de Datos'!$K$260,IF(S34=2,'Base de Datos'!$K$261))),"")</f>
        <v>Congruente con el Programa Anual Estatal 2019</v>
      </c>
      <c r="U34" s="542"/>
    </row>
    <row r="35" spans="1:22" ht="15" customHeight="1">
      <c r="A35" s="599"/>
      <c r="B35" s="557"/>
      <c r="C35" s="626"/>
      <c r="D35" s="191" t="s">
        <v>528</v>
      </c>
      <c r="E35" s="31">
        <v>1</v>
      </c>
      <c r="F35" s="33">
        <v>1</v>
      </c>
      <c r="G35" s="33"/>
      <c r="H35" s="33"/>
      <c r="I35" s="33"/>
      <c r="J35" s="34">
        <f t="shared" si="0"/>
        <v>1</v>
      </c>
      <c r="K35" s="34">
        <f t="shared" si="1"/>
        <v>1</v>
      </c>
      <c r="L35" s="34">
        <f t="shared" si="2"/>
        <v>1</v>
      </c>
      <c r="M35" s="34">
        <f t="shared" si="3"/>
        <v>1</v>
      </c>
      <c r="O35" s="612"/>
      <c r="P35" s="580"/>
      <c r="Q35" s="155"/>
      <c r="R35" s="580"/>
      <c r="S35" s="618"/>
      <c r="T35" s="543"/>
      <c r="U35" s="543"/>
    </row>
    <row r="36" spans="1:22" ht="15" customHeight="1">
      <c r="A36" s="599"/>
      <c r="B36" s="557"/>
      <c r="C36" s="626"/>
      <c r="D36" s="191" t="s">
        <v>529</v>
      </c>
      <c r="E36" s="31">
        <v>4</v>
      </c>
      <c r="F36" s="33">
        <v>4</v>
      </c>
      <c r="G36" s="33"/>
      <c r="H36" s="33"/>
      <c r="I36" s="33"/>
      <c r="J36" s="34">
        <f t="shared" si="0"/>
        <v>1</v>
      </c>
      <c r="K36" s="34">
        <f t="shared" si="1"/>
        <v>1</v>
      </c>
      <c r="L36" s="34">
        <f t="shared" si="2"/>
        <v>1</v>
      </c>
      <c r="M36" s="34">
        <f t="shared" si="3"/>
        <v>1</v>
      </c>
      <c r="O36" s="612"/>
      <c r="P36" s="580"/>
      <c r="R36" s="580"/>
      <c r="S36" s="618"/>
      <c r="T36" s="543"/>
      <c r="U36" s="543"/>
    </row>
    <row r="37" spans="1:22" ht="15" customHeight="1">
      <c r="A37" s="599"/>
      <c r="B37" s="557"/>
      <c r="C37" s="626"/>
      <c r="D37" s="190" t="s">
        <v>738</v>
      </c>
      <c r="E37" s="165">
        <v>0</v>
      </c>
      <c r="F37" s="525">
        <v>0</v>
      </c>
      <c r="G37" s="33"/>
      <c r="H37" s="33"/>
      <c r="I37" s="33"/>
      <c r="J37" s="34" t="str">
        <f t="shared" si="0"/>
        <v/>
      </c>
      <c r="K37" s="34" t="str">
        <f t="shared" si="1"/>
        <v/>
      </c>
      <c r="L37" s="34" t="str">
        <f t="shared" si="2"/>
        <v/>
      </c>
      <c r="M37" s="34" t="str">
        <f t="shared" si="3"/>
        <v/>
      </c>
      <c r="O37" s="612"/>
      <c r="P37" s="580"/>
      <c r="R37" s="580"/>
      <c r="S37" s="618"/>
      <c r="T37" s="543"/>
      <c r="U37" s="543"/>
    </row>
    <row r="38" spans="1:22" ht="15" customHeight="1">
      <c r="A38" s="600"/>
      <c r="B38" s="557"/>
      <c r="C38" s="605"/>
      <c r="D38" s="191" t="s">
        <v>556</v>
      </c>
      <c r="E38" s="165">
        <v>0</v>
      </c>
      <c r="F38" s="525">
        <v>0</v>
      </c>
      <c r="G38" s="33"/>
      <c r="H38" s="33"/>
      <c r="I38" s="33"/>
      <c r="J38" s="34" t="str">
        <f t="shared" si="0"/>
        <v/>
      </c>
      <c r="K38" s="34" t="str">
        <f t="shared" si="1"/>
        <v/>
      </c>
      <c r="L38" s="34" t="str">
        <f t="shared" si="2"/>
        <v/>
      </c>
      <c r="M38" s="34" t="str">
        <f t="shared" si="3"/>
        <v/>
      </c>
      <c r="O38" s="612"/>
      <c r="P38" s="580"/>
      <c r="R38" s="580"/>
      <c r="S38" s="618"/>
      <c r="T38" s="543"/>
      <c r="U38" s="543"/>
    </row>
    <row r="39" spans="1:22" ht="15" customHeight="1">
      <c r="A39" s="623">
        <v>2</v>
      </c>
      <c r="B39" s="556" t="str">
        <f>'1.Metas ATD H.'!B24</f>
        <v>Ojocaliente</v>
      </c>
      <c r="C39" s="604" t="s">
        <v>3</v>
      </c>
      <c r="D39" s="190" t="s">
        <v>542</v>
      </c>
      <c r="E39" s="165">
        <v>0</v>
      </c>
      <c r="F39" s="525">
        <v>0</v>
      </c>
      <c r="G39" s="39"/>
      <c r="H39" s="39"/>
      <c r="I39" s="39"/>
      <c r="J39" s="34" t="str">
        <f t="shared" si="0"/>
        <v/>
      </c>
      <c r="K39" s="34" t="str">
        <f t="shared" si="1"/>
        <v/>
      </c>
      <c r="L39" s="34" t="str">
        <f t="shared" si="2"/>
        <v/>
      </c>
      <c r="M39" s="34" t="str">
        <f t="shared" si="3"/>
        <v/>
      </c>
      <c r="O39" s="546"/>
      <c r="P39" s="581"/>
      <c r="R39" s="581"/>
      <c r="S39" s="619"/>
      <c r="T39" s="544"/>
      <c r="U39" s="544"/>
    </row>
    <row r="40" spans="1:22" ht="15" customHeight="1">
      <c r="A40" s="624"/>
      <c r="B40" s="557"/>
      <c r="C40" s="626"/>
      <c r="D40" s="191" t="s">
        <v>527</v>
      </c>
      <c r="E40" s="165">
        <v>0</v>
      </c>
      <c r="F40" s="525">
        <v>0</v>
      </c>
      <c r="G40" s="39"/>
      <c r="H40" s="39"/>
      <c r="I40" s="39"/>
      <c r="J40" s="34" t="str">
        <f t="shared" si="0"/>
        <v/>
      </c>
      <c r="K40" s="34" t="str">
        <f t="shared" si="1"/>
        <v/>
      </c>
      <c r="L40" s="34" t="str">
        <f t="shared" si="2"/>
        <v/>
      </c>
      <c r="M40" s="34" t="str">
        <f t="shared" si="3"/>
        <v/>
      </c>
      <c r="O40" s="545">
        <v>2</v>
      </c>
      <c r="P40" s="613" t="s">
        <v>898</v>
      </c>
      <c r="R40" s="613" t="s">
        <v>901</v>
      </c>
      <c r="S40" s="617">
        <v>2</v>
      </c>
      <c r="T40" s="542" t="str">
        <f>CONCATENATE(IF(S40="","",IF(S40=1,'Base de Datos'!$K$260,IF(S40=2,'Base de Datos'!$K$261))),"")</f>
        <v>No es congruente con el Programa Anual Estatal 2019</v>
      </c>
      <c r="U40" s="542"/>
    </row>
    <row r="41" spans="1:22" ht="15" customHeight="1">
      <c r="A41" s="624"/>
      <c r="B41" s="557"/>
      <c r="C41" s="626"/>
      <c r="D41" s="191" t="s">
        <v>528</v>
      </c>
      <c r="E41" s="165">
        <v>0</v>
      </c>
      <c r="F41" s="525">
        <v>0</v>
      </c>
      <c r="G41" s="39"/>
      <c r="H41" s="39"/>
      <c r="I41" s="39"/>
      <c r="J41" s="34" t="str">
        <f t="shared" si="0"/>
        <v/>
      </c>
      <c r="K41" s="34" t="str">
        <f t="shared" si="1"/>
        <v/>
      </c>
      <c r="L41" s="34" t="str">
        <f t="shared" si="2"/>
        <v/>
      </c>
      <c r="M41" s="34" t="str">
        <f t="shared" si="3"/>
        <v/>
      </c>
      <c r="O41" s="612"/>
      <c r="P41" s="614"/>
      <c r="R41" s="614"/>
      <c r="S41" s="618"/>
      <c r="T41" s="543"/>
      <c r="U41" s="543"/>
    </row>
    <row r="42" spans="1:22" ht="15" customHeight="1">
      <c r="A42" s="624"/>
      <c r="B42" s="557"/>
      <c r="C42" s="626"/>
      <c r="D42" s="191" t="s">
        <v>529</v>
      </c>
      <c r="E42" s="165">
        <v>0</v>
      </c>
      <c r="F42" s="525">
        <v>0</v>
      </c>
      <c r="G42" s="39"/>
      <c r="H42" s="39"/>
      <c r="I42" s="39"/>
      <c r="J42" s="34" t="str">
        <f t="shared" si="0"/>
        <v/>
      </c>
      <c r="K42" s="34" t="str">
        <f t="shared" si="1"/>
        <v/>
      </c>
      <c r="L42" s="34" t="str">
        <f t="shared" si="2"/>
        <v/>
      </c>
      <c r="M42" s="34" t="str">
        <f t="shared" si="3"/>
        <v/>
      </c>
      <c r="O42" s="612"/>
      <c r="P42" s="614"/>
      <c r="R42" s="614"/>
      <c r="S42" s="618"/>
      <c r="T42" s="543"/>
      <c r="U42" s="543"/>
    </row>
    <row r="43" spans="1:22" ht="15" customHeight="1">
      <c r="A43" s="624"/>
      <c r="B43" s="557"/>
      <c r="C43" s="626"/>
      <c r="D43" s="190" t="s">
        <v>738</v>
      </c>
      <c r="E43" s="165">
        <v>0</v>
      </c>
      <c r="F43" s="525">
        <v>0</v>
      </c>
      <c r="G43" s="39"/>
      <c r="H43" s="39"/>
      <c r="I43" s="39"/>
      <c r="J43" s="34" t="str">
        <f t="shared" si="0"/>
        <v/>
      </c>
      <c r="K43" s="34" t="str">
        <f t="shared" si="1"/>
        <v/>
      </c>
      <c r="L43" s="34" t="str">
        <f t="shared" si="2"/>
        <v/>
      </c>
      <c r="M43" s="34" t="str">
        <f t="shared" si="3"/>
        <v/>
      </c>
      <c r="O43" s="612"/>
      <c r="P43" s="614"/>
      <c r="R43" s="614"/>
      <c r="S43" s="618"/>
      <c r="T43" s="543"/>
      <c r="U43" s="543"/>
    </row>
    <row r="44" spans="1:22" ht="15" customHeight="1">
      <c r="A44" s="624"/>
      <c r="B44" s="557"/>
      <c r="C44" s="605"/>
      <c r="D44" s="191" t="s">
        <v>556</v>
      </c>
      <c r="E44" s="165">
        <v>0</v>
      </c>
      <c r="F44" s="525">
        <v>0</v>
      </c>
      <c r="G44" s="39"/>
      <c r="H44" s="39"/>
      <c r="I44" s="39"/>
      <c r="J44" s="34" t="str">
        <f t="shared" si="0"/>
        <v/>
      </c>
      <c r="K44" s="34" t="str">
        <f t="shared" si="1"/>
        <v/>
      </c>
      <c r="L44" s="34" t="str">
        <f t="shared" si="2"/>
        <v/>
      </c>
      <c r="M44" s="34" t="str">
        <f t="shared" si="3"/>
        <v/>
      </c>
      <c r="N44" s="52"/>
      <c r="O44" s="612"/>
      <c r="P44" s="614"/>
      <c r="R44" s="614"/>
      <c r="S44" s="618"/>
      <c r="T44" s="543"/>
      <c r="U44" s="543"/>
      <c r="V44" s="178"/>
    </row>
    <row r="45" spans="1:22" ht="14.25" customHeight="1">
      <c r="A45" s="624"/>
      <c r="B45" s="557"/>
      <c r="C45" s="604" t="s">
        <v>4</v>
      </c>
      <c r="D45" s="190" t="s">
        <v>542</v>
      </c>
      <c r="E45" s="165">
        <v>0</v>
      </c>
      <c r="F45" s="525">
        <v>0</v>
      </c>
      <c r="G45" s="39"/>
      <c r="H45" s="39"/>
      <c r="I45" s="39"/>
      <c r="J45" s="34" t="str">
        <f t="shared" si="0"/>
        <v/>
      </c>
      <c r="K45" s="34" t="str">
        <f t="shared" si="1"/>
        <v/>
      </c>
      <c r="L45" s="34" t="str">
        <f t="shared" si="2"/>
        <v/>
      </c>
      <c r="M45" s="34" t="str">
        <f t="shared" si="3"/>
        <v/>
      </c>
      <c r="N45" s="52"/>
      <c r="O45" s="546"/>
      <c r="P45" s="615"/>
      <c r="R45" s="615"/>
      <c r="S45" s="619"/>
      <c r="T45" s="544"/>
      <c r="U45" s="544"/>
      <c r="V45" s="178"/>
    </row>
    <row r="46" spans="1:22" ht="14.25" customHeight="1">
      <c r="A46" s="624"/>
      <c r="B46" s="557"/>
      <c r="C46" s="626"/>
      <c r="D46" s="191" t="s">
        <v>527</v>
      </c>
      <c r="E46" s="165">
        <v>0</v>
      </c>
      <c r="F46" s="525">
        <v>0</v>
      </c>
      <c r="G46" s="39"/>
      <c r="H46" s="39"/>
      <c r="I46" s="39"/>
      <c r="J46" s="34" t="str">
        <f t="shared" si="0"/>
        <v/>
      </c>
      <c r="K46" s="34" t="str">
        <f t="shared" si="1"/>
        <v/>
      </c>
      <c r="L46" s="34" t="str">
        <f t="shared" si="2"/>
        <v/>
      </c>
      <c r="M46" s="34" t="str">
        <f t="shared" si="3"/>
        <v/>
      </c>
      <c r="N46" s="52"/>
      <c r="O46" s="179"/>
      <c r="P46" s="180"/>
      <c r="Q46" s="180"/>
      <c r="R46" s="180"/>
      <c r="S46" s="330"/>
      <c r="T46" s="178"/>
      <c r="U46" s="178"/>
      <c r="V46" s="178"/>
    </row>
    <row r="47" spans="1:22" ht="14.25" customHeight="1">
      <c r="A47" s="624"/>
      <c r="B47" s="557"/>
      <c r="C47" s="626"/>
      <c r="D47" s="191" t="s">
        <v>528</v>
      </c>
      <c r="E47" s="165">
        <v>0</v>
      </c>
      <c r="F47" s="525">
        <v>0</v>
      </c>
      <c r="G47" s="39"/>
      <c r="H47" s="39"/>
      <c r="I47" s="39"/>
      <c r="J47" s="34" t="str">
        <f t="shared" si="0"/>
        <v/>
      </c>
      <c r="K47" s="34" t="str">
        <f t="shared" si="1"/>
        <v/>
      </c>
      <c r="L47" s="34" t="str">
        <f t="shared" si="2"/>
        <v/>
      </c>
      <c r="M47" s="34" t="str">
        <f t="shared" si="3"/>
        <v/>
      </c>
      <c r="N47" s="52"/>
      <c r="O47" s="179"/>
      <c r="P47" s="180"/>
      <c r="Q47" s="180"/>
      <c r="R47" s="180"/>
      <c r="S47" s="330"/>
      <c r="T47" s="178"/>
      <c r="U47" s="178"/>
      <c r="V47" s="178"/>
    </row>
    <row r="48" spans="1:22" ht="15" customHeight="1">
      <c r="A48" s="624"/>
      <c r="B48" s="557"/>
      <c r="C48" s="626"/>
      <c r="D48" s="191" t="s">
        <v>529</v>
      </c>
      <c r="E48" s="165">
        <v>0</v>
      </c>
      <c r="F48" s="525">
        <v>0</v>
      </c>
      <c r="G48" s="39"/>
      <c r="H48" s="39"/>
      <c r="I48" s="39"/>
      <c r="J48" s="34" t="str">
        <f t="shared" si="0"/>
        <v/>
      </c>
      <c r="K48" s="34" t="str">
        <f t="shared" si="1"/>
        <v/>
      </c>
      <c r="L48" s="34" t="str">
        <f t="shared" si="2"/>
        <v/>
      </c>
      <c r="M48" s="34" t="str">
        <f t="shared" si="3"/>
        <v/>
      </c>
      <c r="N48" s="52"/>
      <c r="O48" s="52"/>
      <c r="P48" s="582" t="s">
        <v>5</v>
      </c>
      <c r="Q48" s="582"/>
      <c r="R48" s="582"/>
      <c r="S48" s="330"/>
      <c r="T48" s="178"/>
      <c r="U48" s="178"/>
      <c r="V48" s="178"/>
    </row>
    <row r="49" spans="1:22" s="52" customFormat="1" ht="15" customHeight="1">
      <c r="A49" s="624"/>
      <c r="B49" s="557"/>
      <c r="C49" s="626"/>
      <c r="D49" s="190" t="s">
        <v>738</v>
      </c>
      <c r="E49" s="165">
        <v>0</v>
      </c>
      <c r="F49" s="525">
        <v>0</v>
      </c>
      <c r="G49" s="33"/>
      <c r="H49" s="33"/>
      <c r="I49" s="33"/>
      <c r="J49" s="34" t="str">
        <f t="shared" si="0"/>
        <v/>
      </c>
      <c r="K49" s="34" t="str">
        <f t="shared" si="1"/>
        <v/>
      </c>
      <c r="L49" s="34" t="str">
        <f t="shared" si="2"/>
        <v/>
      </c>
      <c r="M49" s="34" t="str">
        <f t="shared" si="3"/>
        <v/>
      </c>
      <c r="P49" s="584" t="s">
        <v>614</v>
      </c>
      <c r="Q49" s="159"/>
      <c r="R49" s="587" t="s">
        <v>471</v>
      </c>
      <c r="S49" s="330"/>
      <c r="T49" s="178"/>
      <c r="U49" s="178"/>
      <c r="V49" s="178"/>
    </row>
    <row r="50" spans="1:22" s="52" customFormat="1" ht="15" customHeight="1">
      <c r="A50" s="624"/>
      <c r="B50" s="557"/>
      <c r="C50" s="605"/>
      <c r="D50" s="191" t="s">
        <v>556</v>
      </c>
      <c r="E50" s="165">
        <v>0</v>
      </c>
      <c r="F50" s="525">
        <v>0</v>
      </c>
      <c r="G50" s="33"/>
      <c r="H50" s="33"/>
      <c r="I50" s="33"/>
      <c r="J50" s="34" t="str">
        <f t="shared" si="0"/>
        <v/>
      </c>
      <c r="K50" s="34" t="str">
        <f t="shared" si="1"/>
        <v/>
      </c>
      <c r="L50" s="34" t="str">
        <f t="shared" si="2"/>
        <v/>
      </c>
      <c r="M50" s="34" t="str">
        <f t="shared" si="3"/>
        <v/>
      </c>
      <c r="P50" s="585"/>
      <c r="Q50" s="159"/>
      <c r="R50" s="587"/>
      <c r="S50" s="330"/>
      <c r="T50" s="178"/>
      <c r="U50" s="178"/>
      <c r="V50" s="178"/>
    </row>
    <row r="51" spans="1:22" s="52" customFormat="1" ht="15" customHeight="1">
      <c r="A51" s="624"/>
      <c r="B51" s="557"/>
      <c r="C51" s="604" t="s">
        <v>5</v>
      </c>
      <c r="D51" s="190" t="s">
        <v>542</v>
      </c>
      <c r="E51" s="165">
        <v>0</v>
      </c>
      <c r="F51" s="525">
        <v>0</v>
      </c>
      <c r="G51" s="33"/>
      <c r="H51" s="33"/>
      <c r="I51" s="33"/>
      <c r="J51" s="34" t="str">
        <f t="shared" si="0"/>
        <v/>
      </c>
      <c r="K51" s="34" t="str">
        <f t="shared" si="1"/>
        <v/>
      </c>
      <c r="L51" s="34" t="str">
        <f t="shared" si="2"/>
        <v/>
      </c>
      <c r="M51" s="34" t="str">
        <f t="shared" si="3"/>
        <v/>
      </c>
      <c r="P51" s="585"/>
      <c r="Q51" s="159"/>
      <c r="R51" s="587"/>
      <c r="S51" s="330"/>
      <c r="T51" s="178"/>
      <c r="U51" s="178"/>
      <c r="V51" s="178"/>
    </row>
    <row r="52" spans="1:22" s="52" customFormat="1" ht="15" customHeight="1">
      <c r="A52" s="624"/>
      <c r="B52" s="557"/>
      <c r="C52" s="626"/>
      <c r="D52" s="191" t="s">
        <v>527</v>
      </c>
      <c r="E52" s="165">
        <v>0</v>
      </c>
      <c r="F52" s="525">
        <v>0</v>
      </c>
      <c r="G52" s="33"/>
      <c r="H52" s="33"/>
      <c r="I52" s="33"/>
      <c r="J52" s="34" t="str">
        <f t="shared" si="0"/>
        <v/>
      </c>
      <c r="K52" s="34" t="str">
        <f t="shared" si="1"/>
        <v/>
      </c>
      <c r="L52" s="34" t="str">
        <f t="shared" si="2"/>
        <v/>
      </c>
      <c r="M52" s="34" t="str">
        <f t="shared" si="3"/>
        <v/>
      </c>
      <c r="P52" s="586"/>
      <c r="Q52" s="159"/>
      <c r="R52" s="587"/>
      <c r="S52" s="330"/>
      <c r="T52" s="178"/>
      <c r="U52" s="178"/>
      <c r="V52" s="178"/>
    </row>
    <row r="53" spans="1:22" s="52" customFormat="1" ht="15" customHeight="1">
      <c r="A53" s="624"/>
      <c r="B53" s="557"/>
      <c r="C53" s="626"/>
      <c r="D53" s="191" t="s">
        <v>528</v>
      </c>
      <c r="E53" s="165">
        <v>0</v>
      </c>
      <c r="F53" s="525">
        <v>0</v>
      </c>
      <c r="G53" s="33"/>
      <c r="H53" s="33"/>
      <c r="I53" s="33"/>
      <c r="J53" s="34" t="str">
        <f t="shared" si="0"/>
        <v/>
      </c>
      <c r="K53" s="34" t="str">
        <f t="shared" si="1"/>
        <v/>
      </c>
      <c r="L53" s="34" t="str">
        <f t="shared" si="2"/>
        <v/>
      </c>
      <c r="M53" s="34" t="str">
        <f t="shared" si="3"/>
        <v/>
      </c>
      <c r="O53" s="545">
        <v>1</v>
      </c>
      <c r="P53" s="613" t="s">
        <v>897</v>
      </c>
      <c r="Q53" s="28"/>
      <c r="R53" s="613" t="s">
        <v>894</v>
      </c>
      <c r="S53" s="617">
        <v>2</v>
      </c>
      <c r="T53" s="542" t="str">
        <f>CONCATENATE(IF(S53="","",IF(S53=1,'Base de Datos'!$K$260,IF(S53=2,'Base de Datos'!$K$261))),"")</f>
        <v>No es congruente con el Programa Anual Estatal 2019</v>
      </c>
      <c r="U53" s="620"/>
    </row>
    <row r="54" spans="1:22" s="52" customFormat="1" ht="15" customHeight="1">
      <c r="A54" s="624"/>
      <c r="B54" s="557"/>
      <c r="C54" s="626"/>
      <c r="D54" s="191" t="s">
        <v>529</v>
      </c>
      <c r="E54" s="165">
        <v>0</v>
      </c>
      <c r="F54" s="525">
        <v>0</v>
      </c>
      <c r="G54" s="33"/>
      <c r="H54" s="33"/>
      <c r="I54" s="33"/>
      <c r="J54" s="34" t="str">
        <f t="shared" si="0"/>
        <v/>
      </c>
      <c r="K54" s="34" t="str">
        <f t="shared" si="1"/>
        <v/>
      </c>
      <c r="L54" s="34" t="str">
        <f t="shared" si="2"/>
        <v/>
      </c>
      <c r="M54" s="34" t="str">
        <f t="shared" si="3"/>
        <v/>
      </c>
      <c r="O54" s="612"/>
      <c r="P54" s="614"/>
      <c r="Q54" s="155"/>
      <c r="R54" s="614"/>
      <c r="S54" s="618"/>
      <c r="T54" s="543"/>
      <c r="U54" s="621"/>
    </row>
    <row r="55" spans="1:22" s="52" customFormat="1" ht="15" customHeight="1">
      <c r="A55" s="624"/>
      <c r="B55" s="557"/>
      <c r="C55" s="626"/>
      <c r="D55" s="190" t="s">
        <v>738</v>
      </c>
      <c r="E55" s="165">
        <v>0</v>
      </c>
      <c r="F55" s="525">
        <v>0</v>
      </c>
      <c r="G55" s="33"/>
      <c r="H55" s="33"/>
      <c r="I55" s="33"/>
      <c r="J55" s="34" t="str">
        <f t="shared" si="0"/>
        <v/>
      </c>
      <c r="K55" s="34" t="str">
        <f t="shared" si="1"/>
        <v/>
      </c>
      <c r="L55" s="34" t="str">
        <f t="shared" si="2"/>
        <v/>
      </c>
      <c r="M55" s="34" t="str">
        <f t="shared" si="3"/>
        <v/>
      </c>
      <c r="O55" s="612"/>
      <c r="P55" s="614"/>
      <c r="Q55" s="28"/>
      <c r="R55" s="614"/>
      <c r="S55" s="618"/>
      <c r="T55" s="543"/>
      <c r="U55" s="621"/>
    </row>
    <row r="56" spans="1:22" s="52" customFormat="1" ht="15" customHeight="1">
      <c r="A56" s="624"/>
      <c r="B56" s="557"/>
      <c r="C56" s="626"/>
      <c r="D56" s="191" t="s">
        <v>556</v>
      </c>
      <c r="E56" s="165">
        <v>0</v>
      </c>
      <c r="F56" s="525">
        <v>0</v>
      </c>
      <c r="G56" s="33"/>
      <c r="H56" s="33"/>
      <c r="I56" s="33"/>
      <c r="J56" s="34" t="str">
        <f t="shared" si="0"/>
        <v/>
      </c>
      <c r="K56" s="34" t="str">
        <f t="shared" si="1"/>
        <v/>
      </c>
      <c r="L56" s="34" t="str">
        <f t="shared" si="2"/>
        <v/>
      </c>
      <c r="M56" s="34" t="str">
        <f t="shared" si="3"/>
        <v/>
      </c>
      <c r="O56" s="612"/>
      <c r="P56" s="614"/>
      <c r="Q56" s="28"/>
      <c r="R56" s="614"/>
      <c r="S56" s="618"/>
      <c r="T56" s="543"/>
      <c r="U56" s="621"/>
    </row>
    <row r="57" spans="1:22" s="52" customFormat="1" ht="15" customHeight="1">
      <c r="A57" s="624"/>
      <c r="B57" s="557"/>
      <c r="C57" s="605"/>
      <c r="D57" s="190" t="s">
        <v>616</v>
      </c>
      <c r="E57" s="31">
        <v>1</v>
      </c>
      <c r="F57" s="33">
        <v>1</v>
      </c>
      <c r="G57" s="33"/>
      <c r="H57" s="33"/>
      <c r="I57" s="33"/>
      <c r="J57" s="34">
        <f t="shared" si="0"/>
        <v>1</v>
      </c>
      <c r="K57" s="34">
        <f t="shared" si="1"/>
        <v>1</v>
      </c>
      <c r="L57" s="34">
        <f t="shared" si="2"/>
        <v>1</v>
      </c>
      <c r="M57" s="34">
        <f t="shared" si="3"/>
        <v>1</v>
      </c>
      <c r="O57" s="612"/>
      <c r="P57" s="614"/>
      <c r="Q57" s="28"/>
      <c r="R57" s="614"/>
      <c r="S57" s="618"/>
      <c r="T57" s="543"/>
      <c r="U57" s="621"/>
    </row>
    <row r="58" spans="1:22" s="52" customFormat="1" ht="15" customHeight="1">
      <c r="A58" s="624"/>
      <c r="B58" s="557"/>
      <c r="C58" s="604" t="s">
        <v>6</v>
      </c>
      <c r="D58" s="190" t="s">
        <v>542</v>
      </c>
      <c r="E58" s="165">
        <v>0</v>
      </c>
      <c r="F58" s="525">
        <v>0</v>
      </c>
      <c r="G58" s="33"/>
      <c r="H58" s="33"/>
      <c r="I58" s="33"/>
      <c r="J58" s="34" t="str">
        <f t="shared" si="0"/>
        <v/>
      </c>
      <c r="K58" s="34" t="str">
        <f t="shared" si="1"/>
        <v/>
      </c>
      <c r="L58" s="34" t="str">
        <f t="shared" si="2"/>
        <v/>
      </c>
      <c r="M58" s="34" t="str">
        <f t="shared" si="3"/>
        <v/>
      </c>
      <c r="O58" s="612"/>
      <c r="P58" s="614"/>
      <c r="Q58" s="28"/>
      <c r="R58" s="614"/>
      <c r="S58" s="618"/>
      <c r="T58" s="543"/>
      <c r="U58" s="621"/>
    </row>
    <row r="59" spans="1:22" s="52" customFormat="1" ht="15" customHeight="1">
      <c r="A59" s="624"/>
      <c r="B59" s="557"/>
      <c r="C59" s="626"/>
      <c r="D59" s="191" t="s">
        <v>527</v>
      </c>
      <c r="E59" s="165">
        <v>0</v>
      </c>
      <c r="F59" s="525">
        <v>0</v>
      </c>
      <c r="G59" s="33"/>
      <c r="H59" s="33"/>
      <c r="I59" s="33"/>
      <c r="J59" s="34" t="str">
        <f t="shared" si="0"/>
        <v/>
      </c>
      <c r="K59" s="34" t="str">
        <f t="shared" si="1"/>
        <v/>
      </c>
      <c r="L59" s="34" t="str">
        <f t="shared" si="2"/>
        <v/>
      </c>
      <c r="M59" s="34" t="str">
        <f t="shared" si="3"/>
        <v/>
      </c>
      <c r="O59" s="546"/>
      <c r="P59" s="615"/>
      <c r="Q59" s="28"/>
      <c r="R59" s="615"/>
      <c r="S59" s="619"/>
      <c r="T59" s="544"/>
      <c r="U59" s="622"/>
    </row>
    <row r="60" spans="1:22" s="52" customFormat="1" ht="15" customHeight="1">
      <c r="A60" s="624"/>
      <c r="B60" s="557"/>
      <c r="C60" s="626"/>
      <c r="D60" s="191" t="s">
        <v>528</v>
      </c>
      <c r="E60" s="31">
        <v>2</v>
      </c>
      <c r="F60" s="33">
        <v>2</v>
      </c>
      <c r="G60" s="33"/>
      <c r="H60" s="33"/>
      <c r="I60" s="33"/>
      <c r="J60" s="34">
        <f t="shared" si="0"/>
        <v>1</v>
      </c>
      <c r="K60" s="34">
        <f t="shared" si="1"/>
        <v>1</v>
      </c>
      <c r="L60" s="34">
        <f t="shared" si="2"/>
        <v>1</v>
      </c>
      <c r="M60" s="34">
        <f t="shared" si="3"/>
        <v>1</v>
      </c>
      <c r="O60" s="545">
        <v>2</v>
      </c>
      <c r="P60" s="613" t="s">
        <v>902</v>
      </c>
      <c r="Q60" s="28"/>
      <c r="R60" s="613" t="s">
        <v>899</v>
      </c>
      <c r="S60" s="617">
        <v>1</v>
      </c>
      <c r="T60" s="542" t="str">
        <f>CONCATENATE(IF(S60="","",IF(S60=1,'Base de Datos'!$K$260,IF(S60=2,'Base de Datos'!$K$261))),"")</f>
        <v>Congruente con el Programa Anual Estatal 2019</v>
      </c>
      <c r="U60" s="620"/>
    </row>
    <row r="61" spans="1:22" s="52" customFormat="1" ht="15" customHeight="1">
      <c r="A61" s="624"/>
      <c r="B61" s="557"/>
      <c r="C61" s="626"/>
      <c r="D61" s="191" t="s">
        <v>529</v>
      </c>
      <c r="E61" s="165">
        <v>0</v>
      </c>
      <c r="F61" s="525">
        <v>0</v>
      </c>
      <c r="G61" s="33"/>
      <c r="H61" s="33"/>
      <c r="I61" s="33"/>
      <c r="J61" s="34" t="str">
        <f t="shared" si="0"/>
        <v/>
      </c>
      <c r="K61" s="34" t="str">
        <f t="shared" si="1"/>
        <v/>
      </c>
      <c r="L61" s="34" t="str">
        <f t="shared" si="2"/>
        <v/>
      </c>
      <c r="M61" s="34" t="str">
        <f t="shared" si="3"/>
        <v/>
      </c>
      <c r="O61" s="612"/>
      <c r="P61" s="614"/>
      <c r="Q61" s="28"/>
      <c r="R61" s="614"/>
      <c r="S61" s="618"/>
      <c r="T61" s="543"/>
      <c r="U61" s="621"/>
    </row>
    <row r="62" spans="1:22" s="52" customFormat="1" ht="15" customHeight="1">
      <c r="A62" s="624"/>
      <c r="B62" s="557"/>
      <c r="C62" s="626"/>
      <c r="D62" s="190" t="s">
        <v>738</v>
      </c>
      <c r="E62" s="165">
        <v>0</v>
      </c>
      <c r="F62" s="525">
        <v>0</v>
      </c>
      <c r="G62" s="33"/>
      <c r="H62" s="33"/>
      <c r="I62" s="33"/>
      <c r="J62" s="34" t="str">
        <f t="shared" si="0"/>
        <v/>
      </c>
      <c r="K62" s="34" t="str">
        <f t="shared" si="1"/>
        <v/>
      </c>
      <c r="L62" s="34" t="str">
        <f t="shared" si="2"/>
        <v/>
      </c>
      <c r="M62" s="34" t="str">
        <f t="shared" si="3"/>
        <v/>
      </c>
      <c r="O62" s="612"/>
      <c r="P62" s="614"/>
      <c r="Q62" s="28"/>
      <c r="R62" s="614"/>
      <c r="S62" s="618"/>
      <c r="T62" s="543"/>
      <c r="U62" s="621"/>
    </row>
    <row r="63" spans="1:22" s="52" customFormat="1" ht="15" customHeight="1">
      <c r="A63" s="625"/>
      <c r="B63" s="557"/>
      <c r="C63" s="605"/>
      <c r="D63" s="191" t="s">
        <v>556</v>
      </c>
      <c r="E63" s="165">
        <v>0</v>
      </c>
      <c r="F63" s="525">
        <v>0</v>
      </c>
      <c r="G63" s="33"/>
      <c r="H63" s="33"/>
      <c r="I63" s="33"/>
      <c r="J63" s="34" t="str">
        <f t="shared" si="0"/>
        <v/>
      </c>
      <c r="K63" s="34" t="str">
        <f t="shared" si="1"/>
        <v/>
      </c>
      <c r="L63" s="34" t="str">
        <f t="shared" si="2"/>
        <v/>
      </c>
      <c r="M63" s="34" t="str">
        <f t="shared" si="3"/>
        <v/>
      </c>
      <c r="O63" s="612"/>
      <c r="P63" s="614"/>
      <c r="Q63" s="28"/>
      <c r="R63" s="614"/>
      <c r="S63" s="618"/>
      <c r="T63" s="543"/>
      <c r="U63" s="621"/>
    </row>
    <row r="64" spans="1:22" s="52" customFormat="1" ht="15" customHeight="1">
      <c r="A64" s="598">
        <v>3</v>
      </c>
      <c r="B64" s="556" t="str">
        <f>'1.Metas ATD H.'!B32</f>
        <v>Pinos</v>
      </c>
      <c r="C64" s="604" t="s">
        <v>3</v>
      </c>
      <c r="D64" s="190" t="s">
        <v>542</v>
      </c>
      <c r="E64" s="165">
        <v>0</v>
      </c>
      <c r="F64" s="525">
        <v>0</v>
      </c>
      <c r="G64" s="33"/>
      <c r="H64" s="33"/>
      <c r="I64" s="33"/>
      <c r="J64" s="34" t="str">
        <f t="shared" si="0"/>
        <v/>
      </c>
      <c r="K64" s="34" t="str">
        <f t="shared" si="1"/>
        <v/>
      </c>
      <c r="L64" s="34" t="str">
        <f t="shared" si="2"/>
        <v/>
      </c>
      <c r="M64" s="34" t="str">
        <f t="shared" si="3"/>
        <v/>
      </c>
      <c r="O64" s="612"/>
      <c r="P64" s="614"/>
      <c r="Q64" s="28"/>
      <c r="R64" s="614"/>
      <c r="S64" s="618"/>
      <c r="T64" s="543"/>
      <c r="U64" s="621"/>
    </row>
    <row r="65" spans="1:21" s="52" customFormat="1" ht="15" customHeight="1">
      <c r="A65" s="599"/>
      <c r="B65" s="557"/>
      <c r="C65" s="626"/>
      <c r="D65" s="191" t="s">
        <v>527</v>
      </c>
      <c r="E65" s="165">
        <v>0</v>
      </c>
      <c r="F65" s="525">
        <v>0</v>
      </c>
      <c r="G65" s="33"/>
      <c r="H65" s="33"/>
      <c r="I65" s="33"/>
      <c r="J65" s="34" t="str">
        <f t="shared" si="0"/>
        <v/>
      </c>
      <c r="K65" s="34" t="str">
        <f t="shared" si="1"/>
        <v/>
      </c>
      <c r="L65" s="34" t="str">
        <f t="shared" si="2"/>
        <v/>
      </c>
      <c r="M65" s="34" t="str">
        <f t="shared" si="3"/>
        <v/>
      </c>
      <c r="O65" s="546"/>
      <c r="P65" s="615"/>
      <c r="Q65" s="28"/>
      <c r="R65" s="615"/>
      <c r="S65" s="619"/>
      <c r="T65" s="544"/>
      <c r="U65" s="622"/>
    </row>
    <row r="66" spans="1:21" s="52" customFormat="1" ht="15" customHeight="1">
      <c r="A66" s="599"/>
      <c r="B66" s="557"/>
      <c r="C66" s="626"/>
      <c r="D66" s="191" t="s">
        <v>528</v>
      </c>
      <c r="E66" s="165">
        <v>0</v>
      </c>
      <c r="F66" s="525">
        <v>0</v>
      </c>
      <c r="G66" s="33"/>
      <c r="H66" s="33"/>
      <c r="I66" s="33"/>
      <c r="J66" s="34" t="str">
        <f t="shared" si="0"/>
        <v/>
      </c>
      <c r="K66" s="34" t="str">
        <f t="shared" si="1"/>
        <v/>
      </c>
      <c r="L66" s="34" t="str">
        <f t="shared" si="2"/>
        <v/>
      </c>
      <c r="M66" s="34" t="str">
        <f t="shared" si="3"/>
        <v/>
      </c>
      <c r="P66" s="299"/>
      <c r="Q66" s="169"/>
      <c r="R66" s="299"/>
      <c r="S66" s="331"/>
    </row>
    <row r="67" spans="1:21" s="52" customFormat="1" ht="15" customHeight="1">
      <c r="A67" s="599"/>
      <c r="B67" s="557"/>
      <c r="C67" s="626"/>
      <c r="D67" s="191" t="s">
        <v>529</v>
      </c>
      <c r="E67" s="165">
        <v>0</v>
      </c>
      <c r="F67" s="525">
        <v>0</v>
      </c>
      <c r="G67" s="33"/>
      <c r="H67" s="33"/>
      <c r="I67" s="33"/>
      <c r="J67" s="34" t="str">
        <f t="shared" si="0"/>
        <v/>
      </c>
      <c r="K67" s="34" t="str">
        <f t="shared" si="1"/>
        <v/>
      </c>
      <c r="L67" s="34" t="str">
        <f t="shared" si="2"/>
        <v/>
      </c>
      <c r="M67" s="34" t="str">
        <f t="shared" si="3"/>
        <v/>
      </c>
      <c r="P67" s="299"/>
      <c r="Q67" s="169"/>
      <c r="R67" s="299"/>
      <c r="S67" s="331"/>
    </row>
    <row r="68" spans="1:21" s="52" customFormat="1" ht="15" customHeight="1">
      <c r="A68" s="599"/>
      <c r="B68" s="557"/>
      <c r="C68" s="626"/>
      <c r="D68" s="190" t="s">
        <v>738</v>
      </c>
      <c r="E68" s="165">
        <v>0</v>
      </c>
      <c r="F68" s="525">
        <v>0</v>
      </c>
      <c r="G68" s="33"/>
      <c r="H68" s="33"/>
      <c r="I68" s="33"/>
      <c r="J68" s="34" t="str">
        <f t="shared" si="0"/>
        <v/>
      </c>
      <c r="K68" s="34" t="str">
        <f t="shared" si="1"/>
        <v/>
      </c>
      <c r="L68" s="34" t="str">
        <f t="shared" si="2"/>
        <v/>
      </c>
      <c r="M68" s="34" t="str">
        <f t="shared" si="3"/>
        <v/>
      </c>
      <c r="P68" s="582" t="s">
        <v>6</v>
      </c>
      <c r="Q68" s="582"/>
      <c r="R68" s="582"/>
      <c r="S68" s="331"/>
    </row>
    <row r="69" spans="1:21" s="52" customFormat="1" ht="15" customHeight="1">
      <c r="A69" s="599"/>
      <c r="B69" s="557"/>
      <c r="C69" s="605"/>
      <c r="D69" s="191" t="s">
        <v>556</v>
      </c>
      <c r="E69" s="165">
        <v>0</v>
      </c>
      <c r="F69" s="525">
        <v>0</v>
      </c>
      <c r="G69" s="33"/>
      <c r="H69" s="33"/>
      <c r="I69" s="33"/>
      <c r="J69" s="34" t="str">
        <f t="shared" si="0"/>
        <v/>
      </c>
      <c r="K69" s="34" t="str">
        <f t="shared" si="1"/>
        <v/>
      </c>
      <c r="L69" s="34" t="str">
        <f t="shared" si="2"/>
        <v/>
      </c>
      <c r="M69" s="34" t="str">
        <f t="shared" si="3"/>
        <v/>
      </c>
      <c r="P69" s="584" t="s">
        <v>614</v>
      </c>
      <c r="Q69" s="159"/>
      <c r="R69" s="587" t="s">
        <v>471</v>
      </c>
      <c r="S69" s="331"/>
    </row>
    <row r="70" spans="1:21" s="52" customFormat="1" ht="15" customHeight="1">
      <c r="A70" s="599"/>
      <c r="B70" s="557"/>
      <c r="C70" s="604" t="s">
        <v>4</v>
      </c>
      <c r="D70" s="190" t="s">
        <v>542</v>
      </c>
      <c r="E70" s="165">
        <v>0</v>
      </c>
      <c r="F70" s="525">
        <v>0</v>
      </c>
      <c r="G70" s="33"/>
      <c r="H70" s="33"/>
      <c r="I70" s="33"/>
      <c r="J70" s="34" t="str">
        <f t="shared" si="0"/>
        <v/>
      </c>
      <c r="K70" s="34" t="str">
        <f t="shared" si="1"/>
        <v/>
      </c>
      <c r="L70" s="34" t="str">
        <f t="shared" si="2"/>
        <v/>
      </c>
      <c r="M70" s="34" t="str">
        <f t="shared" si="3"/>
        <v/>
      </c>
      <c r="P70" s="585"/>
      <c r="Q70" s="159"/>
      <c r="R70" s="587"/>
      <c r="S70" s="331"/>
    </row>
    <row r="71" spans="1:21" s="52" customFormat="1" ht="15" customHeight="1">
      <c r="A71" s="599"/>
      <c r="B71" s="557"/>
      <c r="C71" s="626"/>
      <c r="D71" s="191" t="s">
        <v>527</v>
      </c>
      <c r="E71" s="165">
        <v>0</v>
      </c>
      <c r="F71" s="525">
        <v>0</v>
      </c>
      <c r="G71" s="33"/>
      <c r="H71" s="33"/>
      <c r="I71" s="33"/>
      <c r="J71" s="34" t="str">
        <f t="shared" si="0"/>
        <v/>
      </c>
      <c r="K71" s="34" t="str">
        <f t="shared" si="1"/>
        <v/>
      </c>
      <c r="L71" s="34" t="str">
        <f t="shared" si="2"/>
        <v/>
      </c>
      <c r="M71" s="34" t="str">
        <f t="shared" si="3"/>
        <v/>
      </c>
      <c r="P71" s="585"/>
      <c r="Q71" s="159"/>
      <c r="R71" s="587"/>
      <c r="S71" s="331"/>
    </row>
    <row r="72" spans="1:21" s="52" customFormat="1" ht="15" customHeight="1">
      <c r="A72" s="599"/>
      <c r="B72" s="557"/>
      <c r="C72" s="626"/>
      <c r="D72" s="191" t="s">
        <v>528</v>
      </c>
      <c r="E72" s="165">
        <v>0</v>
      </c>
      <c r="F72" s="525">
        <v>0</v>
      </c>
      <c r="G72" s="33"/>
      <c r="H72" s="33"/>
      <c r="I72" s="33"/>
      <c r="J72" s="34" t="str">
        <f t="shared" si="0"/>
        <v/>
      </c>
      <c r="K72" s="34" t="str">
        <f t="shared" si="1"/>
        <v/>
      </c>
      <c r="L72" s="34" t="str">
        <f t="shared" si="2"/>
        <v/>
      </c>
      <c r="M72" s="34" t="str">
        <f t="shared" si="3"/>
        <v/>
      </c>
      <c r="P72" s="586"/>
      <c r="Q72" s="159"/>
      <c r="R72" s="587"/>
      <c r="S72" s="331"/>
    </row>
    <row r="73" spans="1:21" s="52" customFormat="1" ht="15" customHeight="1">
      <c r="A73" s="599"/>
      <c r="B73" s="557"/>
      <c r="C73" s="626"/>
      <c r="D73" s="191" t="s">
        <v>529</v>
      </c>
      <c r="E73" s="165">
        <v>0</v>
      </c>
      <c r="F73" s="525">
        <v>0</v>
      </c>
      <c r="G73" s="33"/>
      <c r="H73" s="33"/>
      <c r="I73" s="33"/>
      <c r="J73" s="34" t="str">
        <f t="shared" si="0"/>
        <v/>
      </c>
      <c r="K73" s="34" t="str">
        <f t="shared" si="1"/>
        <v/>
      </c>
      <c r="L73" s="34" t="str">
        <f t="shared" si="2"/>
        <v/>
      </c>
      <c r="M73" s="34" t="str">
        <f t="shared" si="3"/>
        <v/>
      </c>
      <c r="O73" s="545">
        <v>1</v>
      </c>
      <c r="P73" s="613" t="s">
        <v>897</v>
      </c>
      <c r="Q73" s="28"/>
      <c r="R73" s="613" t="s">
        <v>894</v>
      </c>
      <c r="S73" s="617">
        <v>1</v>
      </c>
      <c r="T73" s="542" t="str">
        <f>CONCATENATE(IF(S73="","",IF(S73=1,'Base de Datos'!$K$260,IF(S73=2,'Base de Datos'!$K$261))),"")</f>
        <v>Congruente con el Programa Anual Estatal 2019</v>
      </c>
      <c r="U73" s="620"/>
    </row>
    <row r="74" spans="1:21" s="52" customFormat="1" ht="15" customHeight="1">
      <c r="A74" s="599"/>
      <c r="B74" s="557"/>
      <c r="C74" s="626"/>
      <c r="D74" s="190" t="s">
        <v>738</v>
      </c>
      <c r="E74" s="165">
        <v>0</v>
      </c>
      <c r="F74" s="525">
        <v>0</v>
      </c>
      <c r="G74" s="33"/>
      <c r="H74" s="33"/>
      <c r="I74" s="33"/>
      <c r="J74" s="34" t="str">
        <f t="shared" si="0"/>
        <v/>
      </c>
      <c r="K74" s="34" t="str">
        <f t="shared" si="1"/>
        <v/>
      </c>
      <c r="L74" s="34" t="str">
        <f t="shared" si="2"/>
        <v/>
      </c>
      <c r="M74" s="34" t="str">
        <f t="shared" si="3"/>
        <v/>
      </c>
      <c r="O74" s="612"/>
      <c r="P74" s="614"/>
      <c r="Q74" s="155"/>
      <c r="R74" s="614"/>
      <c r="S74" s="618"/>
      <c r="T74" s="543"/>
      <c r="U74" s="621"/>
    </row>
    <row r="75" spans="1:21" s="52" customFormat="1" ht="15" customHeight="1">
      <c r="A75" s="599"/>
      <c r="B75" s="557"/>
      <c r="C75" s="605"/>
      <c r="D75" s="191" t="s">
        <v>556</v>
      </c>
      <c r="E75" s="165">
        <v>0</v>
      </c>
      <c r="F75" s="525">
        <v>0</v>
      </c>
      <c r="G75" s="33"/>
      <c r="H75" s="33"/>
      <c r="I75" s="33"/>
      <c r="J75" s="34" t="str">
        <f t="shared" si="0"/>
        <v/>
      </c>
      <c r="K75" s="34" t="str">
        <f t="shared" si="1"/>
        <v/>
      </c>
      <c r="L75" s="34" t="str">
        <f t="shared" si="2"/>
        <v/>
      </c>
      <c r="M75" s="34" t="str">
        <f t="shared" si="3"/>
        <v/>
      </c>
      <c r="O75" s="612"/>
      <c r="P75" s="614"/>
      <c r="Q75" s="28"/>
      <c r="R75" s="614"/>
      <c r="S75" s="618"/>
      <c r="T75" s="543"/>
      <c r="U75" s="621"/>
    </row>
    <row r="76" spans="1:21" s="52" customFormat="1" ht="15" customHeight="1">
      <c r="A76" s="599"/>
      <c r="B76" s="557"/>
      <c r="C76" s="604" t="s">
        <v>5</v>
      </c>
      <c r="D76" s="190" t="s">
        <v>542</v>
      </c>
      <c r="E76" s="165">
        <v>0</v>
      </c>
      <c r="F76" s="525">
        <v>0</v>
      </c>
      <c r="G76" s="33"/>
      <c r="H76" s="33"/>
      <c r="I76" s="33"/>
      <c r="J76" s="34" t="str">
        <f t="shared" si="0"/>
        <v/>
      </c>
      <c r="K76" s="34" t="str">
        <f t="shared" si="1"/>
        <v/>
      </c>
      <c r="L76" s="34" t="str">
        <f t="shared" si="2"/>
        <v/>
      </c>
      <c r="M76" s="34" t="str">
        <f t="shared" si="3"/>
        <v/>
      </c>
      <c r="O76" s="612"/>
      <c r="P76" s="614"/>
      <c r="Q76" s="28"/>
      <c r="R76" s="614"/>
      <c r="S76" s="618"/>
      <c r="T76" s="543"/>
      <c r="U76" s="621"/>
    </row>
    <row r="77" spans="1:21" s="52" customFormat="1" ht="15" customHeight="1">
      <c r="A77" s="599"/>
      <c r="B77" s="557"/>
      <c r="C77" s="626"/>
      <c r="D77" s="191" t="s">
        <v>527</v>
      </c>
      <c r="E77" s="165">
        <v>0</v>
      </c>
      <c r="F77" s="525">
        <v>0</v>
      </c>
      <c r="G77" s="33"/>
      <c r="H77" s="33"/>
      <c r="I77" s="33"/>
      <c r="J77" s="34" t="str">
        <f t="shared" si="0"/>
        <v/>
      </c>
      <c r="K77" s="34" t="str">
        <f t="shared" si="1"/>
        <v/>
      </c>
      <c r="L77" s="34" t="str">
        <f t="shared" si="2"/>
        <v/>
      </c>
      <c r="M77" s="34" t="str">
        <f t="shared" si="3"/>
        <v/>
      </c>
      <c r="O77" s="612"/>
      <c r="P77" s="614"/>
      <c r="Q77" s="28"/>
      <c r="R77" s="614"/>
      <c r="S77" s="618"/>
      <c r="T77" s="543"/>
      <c r="U77" s="621"/>
    </row>
    <row r="78" spans="1:21" s="52" customFormat="1" ht="15" customHeight="1">
      <c r="A78" s="599"/>
      <c r="B78" s="557"/>
      <c r="C78" s="626"/>
      <c r="D78" s="191" t="s">
        <v>528</v>
      </c>
      <c r="E78" s="165">
        <v>0</v>
      </c>
      <c r="F78" s="525">
        <v>0</v>
      </c>
      <c r="G78" s="33"/>
      <c r="H78" s="33"/>
      <c r="I78" s="33"/>
      <c r="J78" s="34" t="str">
        <f t="shared" si="0"/>
        <v/>
      </c>
      <c r="K78" s="34" t="str">
        <f t="shared" si="1"/>
        <v/>
      </c>
      <c r="L78" s="34" t="str">
        <f t="shared" si="2"/>
        <v/>
      </c>
      <c r="M78" s="34" t="str">
        <f t="shared" si="3"/>
        <v/>
      </c>
      <c r="O78" s="546"/>
      <c r="P78" s="615"/>
      <c r="Q78" s="28"/>
      <c r="R78" s="615"/>
      <c r="S78" s="619"/>
      <c r="T78" s="544"/>
      <c r="U78" s="622"/>
    </row>
    <row r="79" spans="1:21" s="52" customFormat="1" ht="15" customHeight="1">
      <c r="A79" s="599"/>
      <c r="B79" s="557"/>
      <c r="C79" s="626"/>
      <c r="D79" s="191" t="s">
        <v>529</v>
      </c>
      <c r="E79" s="165">
        <v>0</v>
      </c>
      <c r="F79" s="525">
        <v>0</v>
      </c>
      <c r="G79" s="33"/>
      <c r="H79" s="33"/>
      <c r="I79" s="33"/>
      <c r="J79" s="34" t="str">
        <f t="shared" si="0"/>
        <v/>
      </c>
      <c r="K79" s="34" t="str">
        <f t="shared" si="1"/>
        <v/>
      </c>
      <c r="L79" s="34" t="str">
        <f t="shared" si="2"/>
        <v/>
      </c>
      <c r="M79" s="34" t="str">
        <f t="shared" si="3"/>
        <v/>
      </c>
      <c r="O79" s="545">
        <v>2</v>
      </c>
      <c r="P79" s="613"/>
      <c r="Q79" s="28"/>
      <c r="R79" s="613"/>
      <c r="S79" s="617">
        <v>2</v>
      </c>
      <c r="T79" s="542" t="str">
        <f>CONCATENATE(IF(S79="","",IF(S79=1,'Base de Datos'!$K$260,IF(S79=2,'Base de Datos'!$K$261))),"")</f>
        <v>No es congruente con el Programa Anual Estatal 2019</v>
      </c>
      <c r="U79" s="620"/>
    </row>
    <row r="80" spans="1:21" s="52" customFormat="1" ht="15" customHeight="1">
      <c r="A80" s="599"/>
      <c r="B80" s="557"/>
      <c r="C80" s="626"/>
      <c r="D80" s="190" t="s">
        <v>738</v>
      </c>
      <c r="E80" s="165">
        <v>0</v>
      </c>
      <c r="F80" s="525">
        <v>0</v>
      </c>
      <c r="G80" s="33"/>
      <c r="H80" s="33"/>
      <c r="I80" s="33"/>
      <c r="J80" s="34" t="str">
        <f t="shared" si="0"/>
        <v/>
      </c>
      <c r="K80" s="34" t="str">
        <f t="shared" si="1"/>
        <v/>
      </c>
      <c r="L80" s="34" t="str">
        <f t="shared" si="2"/>
        <v/>
      </c>
      <c r="M80" s="34" t="str">
        <f t="shared" si="3"/>
        <v/>
      </c>
      <c r="O80" s="612"/>
      <c r="P80" s="614"/>
      <c r="Q80" s="28"/>
      <c r="R80" s="614"/>
      <c r="S80" s="618"/>
      <c r="T80" s="543"/>
      <c r="U80" s="621"/>
    </row>
    <row r="81" spans="1:21" s="52" customFormat="1" ht="15" customHeight="1">
      <c r="A81" s="599"/>
      <c r="B81" s="557"/>
      <c r="C81" s="626"/>
      <c r="D81" s="191" t="s">
        <v>556</v>
      </c>
      <c r="E81" s="165">
        <v>0</v>
      </c>
      <c r="F81" s="525">
        <v>0</v>
      </c>
      <c r="G81" s="33"/>
      <c r="H81" s="33"/>
      <c r="I81" s="33"/>
      <c r="J81" s="34" t="str">
        <f t="shared" si="0"/>
        <v/>
      </c>
      <c r="K81" s="34" t="str">
        <f t="shared" si="1"/>
        <v/>
      </c>
      <c r="L81" s="34" t="str">
        <f t="shared" si="2"/>
        <v/>
      </c>
      <c r="M81" s="34" t="str">
        <f t="shared" si="3"/>
        <v/>
      </c>
      <c r="O81" s="612"/>
      <c r="P81" s="614"/>
      <c r="Q81" s="28"/>
      <c r="R81" s="614"/>
      <c r="S81" s="618"/>
      <c r="T81" s="543"/>
      <c r="U81" s="621"/>
    </row>
    <row r="82" spans="1:21" s="52" customFormat="1" ht="15" customHeight="1">
      <c r="A82" s="599"/>
      <c r="B82" s="557"/>
      <c r="C82" s="605"/>
      <c r="D82" s="190" t="s">
        <v>616</v>
      </c>
      <c r="E82" s="165">
        <v>0</v>
      </c>
      <c r="F82" s="525">
        <v>0</v>
      </c>
      <c r="G82" s="33"/>
      <c r="H82" s="33"/>
      <c r="I82" s="33"/>
      <c r="J82" s="34" t="str">
        <f t="shared" ref="J82:J147" si="4">IFERROR((F82/E82),"")</f>
        <v/>
      </c>
      <c r="K82" s="34" t="str">
        <f t="shared" ref="K82:K147" si="5">IFERROR(((F82+G82)/E82),"")</f>
        <v/>
      </c>
      <c r="L82" s="34" t="str">
        <f t="shared" ref="L82:L147" si="6">IFERROR(((F82+G82+H82)/E82),"")</f>
        <v/>
      </c>
      <c r="M82" s="34" t="str">
        <f t="shared" ref="M82:M147" si="7">IFERROR(((F82+G82+H82+I82)/E82),"")</f>
        <v/>
      </c>
      <c r="O82" s="612"/>
      <c r="P82" s="614"/>
      <c r="Q82" s="28"/>
      <c r="R82" s="614"/>
      <c r="S82" s="618"/>
      <c r="T82" s="543"/>
      <c r="U82" s="621"/>
    </row>
    <row r="83" spans="1:21" s="52" customFormat="1" ht="15" customHeight="1">
      <c r="A83" s="599"/>
      <c r="B83" s="557"/>
      <c r="C83" s="604" t="s">
        <v>6</v>
      </c>
      <c r="D83" s="190" t="s">
        <v>542</v>
      </c>
      <c r="E83" s="165">
        <v>0</v>
      </c>
      <c r="F83" s="525">
        <v>0</v>
      </c>
      <c r="G83" s="33"/>
      <c r="H83" s="33"/>
      <c r="I83" s="33"/>
      <c r="J83" s="34" t="str">
        <f t="shared" si="4"/>
        <v/>
      </c>
      <c r="K83" s="34" t="str">
        <f t="shared" si="5"/>
        <v/>
      </c>
      <c r="L83" s="34" t="str">
        <f t="shared" si="6"/>
        <v/>
      </c>
      <c r="M83" s="34" t="str">
        <f t="shared" si="7"/>
        <v/>
      </c>
      <c r="O83" s="612"/>
      <c r="P83" s="614"/>
      <c r="Q83" s="28"/>
      <c r="R83" s="614"/>
      <c r="S83" s="618"/>
      <c r="T83" s="543"/>
      <c r="U83" s="621"/>
    </row>
    <row r="84" spans="1:21" s="52" customFormat="1" ht="15" customHeight="1">
      <c r="A84" s="599"/>
      <c r="B84" s="557"/>
      <c r="C84" s="626"/>
      <c r="D84" s="191" t="s">
        <v>527</v>
      </c>
      <c r="E84" s="165">
        <v>0</v>
      </c>
      <c r="F84" s="525">
        <v>0</v>
      </c>
      <c r="G84" s="33"/>
      <c r="H84" s="33"/>
      <c r="I84" s="33"/>
      <c r="J84" s="34" t="str">
        <f t="shared" si="4"/>
        <v/>
      </c>
      <c r="K84" s="34" t="str">
        <f t="shared" si="5"/>
        <v/>
      </c>
      <c r="L84" s="34" t="str">
        <f t="shared" si="6"/>
        <v/>
      </c>
      <c r="M84" s="34" t="str">
        <f t="shared" si="7"/>
        <v/>
      </c>
      <c r="O84" s="612"/>
      <c r="P84" s="614"/>
      <c r="Q84" s="28"/>
      <c r="R84" s="614"/>
      <c r="S84" s="618"/>
      <c r="T84" s="543"/>
      <c r="U84" s="621"/>
    </row>
    <row r="85" spans="1:21" s="52" customFormat="1" ht="15" customHeight="1">
      <c r="A85" s="599"/>
      <c r="B85" s="557"/>
      <c r="C85" s="626"/>
      <c r="D85" s="191" t="s">
        <v>528</v>
      </c>
      <c r="E85" s="165">
        <v>0</v>
      </c>
      <c r="F85" s="525">
        <v>0</v>
      </c>
      <c r="G85" s="33"/>
      <c r="H85" s="33"/>
      <c r="I85" s="33"/>
      <c r="J85" s="34" t="str">
        <f t="shared" si="4"/>
        <v/>
      </c>
      <c r="K85" s="34" t="str">
        <f t="shared" si="5"/>
        <v/>
      </c>
      <c r="L85" s="34" t="str">
        <f t="shared" si="6"/>
        <v/>
      </c>
      <c r="M85" s="34" t="str">
        <f t="shared" si="7"/>
        <v/>
      </c>
      <c r="O85" s="546"/>
      <c r="P85" s="615"/>
      <c r="Q85" s="28"/>
      <c r="R85" s="615"/>
      <c r="S85" s="619"/>
      <c r="T85" s="544"/>
      <c r="U85" s="622"/>
    </row>
    <row r="86" spans="1:21" s="52" customFormat="1" ht="15" customHeight="1">
      <c r="A86" s="599"/>
      <c r="B86" s="557"/>
      <c r="C86" s="626"/>
      <c r="D86" s="191" t="s">
        <v>529</v>
      </c>
      <c r="E86" s="165">
        <v>0</v>
      </c>
      <c r="F86" s="525">
        <v>0</v>
      </c>
      <c r="G86" s="33"/>
      <c r="H86" s="33"/>
      <c r="I86" s="33"/>
      <c r="J86" s="34" t="str">
        <f t="shared" si="4"/>
        <v/>
      </c>
      <c r="K86" s="34" t="str">
        <f t="shared" si="5"/>
        <v/>
      </c>
      <c r="L86" s="34" t="str">
        <f t="shared" si="6"/>
        <v/>
      </c>
      <c r="M86" s="34" t="str">
        <f t="shared" si="7"/>
        <v/>
      </c>
      <c r="P86" s="299"/>
      <c r="Q86" s="169"/>
      <c r="R86" s="299"/>
      <c r="S86" s="331"/>
    </row>
    <row r="87" spans="1:21" s="52" customFormat="1" ht="15" customHeight="1">
      <c r="A87" s="599"/>
      <c r="B87" s="557"/>
      <c r="C87" s="626"/>
      <c r="D87" s="190" t="s">
        <v>738</v>
      </c>
      <c r="E87" s="165">
        <v>0</v>
      </c>
      <c r="F87" s="525">
        <v>0</v>
      </c>
      <c r="G87" s="33"/>
      <c r="H87" s="33"/>
      <c r="I87" s="33"/>
      <c r="J87" s="34" t="str">
        <f t="shared" si="4"/>
        <v/>
      </c>
      <c r="K87" s="34" t="str">
        <f t="shared" si="5"/>
        <v/>
      </c>
      <c r="L87" s="34" t="str">
        <f t="shared" si="6"/>
        <v/>
      </c>
      <c r="M87" s="34" t="str">
        <f t="shared" si="7"/>
        <v/>
      </c>
      <c r="P87" s="299"/>
      <c r="Q87" s="169"/>
      <c r="R87" s="299"/>
      <c r="S87" s="331"/>
    </row>
    <row r="88" spans="1:21" s="52" customFormat="1" ht="15" customHeight="1">
      <c r="A88" s="600"/>
      <c r="B88" s="557"/>
      <c r="C88" s="605"/>
      <c r="D88" s="191" t="s">
        <v>556</v>
      </c>
      <c r="E88" s="165">
        <v>0</v>
      </c>
      <c r="F88" s="525">
        <v>0</v>
      </c>
      <c r="G88" s="33"/>
      <c r="H88" s="33"/>
      <c r="I88" s="33"/>
      <c r="J88" s="34" t="str">
        <f t="shared" si="4"/>
        <v/>
      </c>
      <c r="K88" s="34" t="str">
        <f t="shared" si="5"/>
        <v/>
      </c>
      <c r="L88" s="34" t="str">
        <f t="shared" si="6"/>
        <v/>
      </c>
      <c r="M88" s="34" t="str">
        <f t="shared" si="7"/>
        <v/>
      </c>
      <c r="P88" s="299"/>
      <c r="Q88" s="169"/>
      <c r="R88" s="299"/>
      <c r="S88" s="331"/>
    </row>
    <row r="89" spans="1:21" s="52" customFormat="1" ht="15" customHeight="1">
      <c r="A89" s="623">
        <v>4</v>
      </c>
      <c r="B89" s="556" t="str">
        <f>'1.Metas ATD H.'!B40</f>
        <v>Jalpa</v>
      </c>
      <c r="C89" s="604" t="s">
        <v>3</v>
      </c>
      <c r="D89" s="190" t="s">
        <v>542</v>
      </c>
      <c r="E89" s="165">
        <v>0</v>
      </c>
      <c r="F89" s="525">
        <v>0</v>
      </c>
      <c r="G89" s="33"/>
      <c r="H89" s="33"/>
      <c r="I89" s="33"/>
      <c r="J89" s="34" t="str">
        <f t="shared" si="4"/>
        <v/>
      </c>
      <c r="K89" s="34" t="str">
        <f t="shared" si="5"/>
        <v/>
      </c>
      <c r="L89" s="34" t="str">
        <f t="shared" si="6"/>
        <v/>
      </c>
      <c r="M89" s="34" t="str">
        <f t="shared" si="7"/>
        <v/>
      </c>
      <c r="P89" s="299"/>
      <c r="Q89" s="169"/>
      <c r="R89" s="299"/>
      <c r="S89" s="331"/>
    </row>
    <row r="90" spans="1:21" s="52" customFormat="1" ht="15" customHeight="1">
      <c r="A90" s="624"/>
      <c r="B90" s="557"/>
      <c r="C90" s="626"/>
      <c r="D90" s="191" t="s">
        <v>527</v>
      </c>
      <c r="E90" s="165">
        <v>0</v>
      </c>
      <c r="F90" s="525">
        <v>0</v>
      </c>
      <c r="G90" s="33"/>
      <c r="H90" s="33"/>
      <c r="I90" s="33"/>
      <c r="J90" s="34" t="str">
        <f t="shared" si="4"/>
        <v/>
      </c>
      <c r="K90" s="34" t="str">
        <f t="shared" si="5"/>
        <v/>
      </c>
      <c r="L90" s="34" t="str">
        <f t="shared" si="6"/>
        <v/>
      </c>
      <c r="M90" s="34" t="str">
        <f t="shared" si="7"/>
        <v/>
      </c>
      <c r="P90" s="299"/>
      <c r="Q90" s="169"/>
      <c r="R90" s="299"/>
      <c r="S90" s="331"/>
    </row>
    <row r="91" spans="1:21" s="52" customFormat="1" ht="15" customHeight="1">
      <c r="A91" s="624"/>
      <c r="B91" s="557"/>
      <c r="C91" s="626"/>
      <c r="D91" s="191" t="s">
        <v>528</v>
      </c>
      <c r="E91" s="31">
        <v>4</v>
      </c>
      <c r="F91" s="33">
        <v>4</v>
      </c>
      <c r="G91" s="33"/>
      <c r="H91" s="33"/>
      <c r="I91" s="33"/>
      <c r="J91" s="34">
        <f t="shared" si="4"/>
        <v>1</v>
      </c>
      <c r="K91" s="34">
        <f t="shared" si="5"/>
        <v>1</v>
      </c>
      <c r="L91" s="34">
        <f t="shared" si="6"/>
        <v>1</v>
      </c>
      <c r="M91" s="34">
        <f t="shared" si="7"/>
        <v>1</v>
      </c>
      <c r="P91" s="299"/>
      <c r="Q91" s="169"/>
      <c r="R91" s="299"/>
      <c r="S91" s="331"/>
    </row>
    <row r="92" spans="1:21" s="52" customFormat="1" ht="15" customHeight="1">
      <c r="A92" s="624"/>
      <c r="B92" s="557"/>
      <c r="C92" s="626"/>
      <c r="D92" s="191" t="s">
        <v>529</v>
      </c>
      <c r="E92" s="165">
        <v>0</v>
      </c>
      <c r="F92" s="525">
        <v>0</v>
      </c>
      <c r="G92" s="33"/>
      <c r="H92" s="33"/>
      <c r="I92" s="33"/>
      <c r="J92" s="34" t="str">
        <f t="shared" si="4"/>
        <v/>
      </c>
      <c r="K92" s="34" t="str">
        <f t="shared" si="5"/>
        <v/>
      </c>
      <c r="L92" s="34" t="str">
        <f t="shared" si="6"/>
        <v/>
      </c>
      <c r="M92" s="34" t="str">
        <f t="shared" si="7"/>
        <v/>
      </c>
      <c r="P92" s="299"/>
      <c r="Q92" s="169"/>
      <c r="R92" s="299"/>
      <c r="S92" s="331"/>
    </row>
    <row r="93" spans="1:21" s="52" customFormat="1" ht="15" customHeight="1">
      <c r="A93" s="624"/>
      <c r="B93" s="557"/>
      <c r="C93" s="626"/>
      <c r="D93" s="190" t="s">
        <v>738</v>
      </c>
      <c r="E93" s="165">
        <v>0</v>
      </c>
      <c r="F93" s="525">
        <v>0</v>
      </c>
      <c r="G93" s="33"/>
      <c r="H93" s="33"/>
      <c r="I93" s="33"/>
      <c r="J93" s="34" t="str">
        <f t="shared" si="4"/>
        <v/>
      </c>
      <c r="K93" s="34" t="str">
        <f t="shared" si="5"/>
        <v/>
      </c>
      <c r="L93" s="34" t="str">
        <f t="shared" si="6"/>
        <v/>
      </c>
      <c r="M93" s="34" t="str">
        <f t="shared" si="7"/>
        <v/>
      </c>
      <c r="P93" s="299"/>
      <c r="Q93" s="169"/>
      <c r="R93" s="299"/>
      <c r="S93" s="331"/>
    </row>
    <row r="94" spans="1:21" s="52" customFormat="1" ht="15" customHeight="1">
      <c r="A94" s="624"/>
      <c r="B94" s="557"/>
      <c r="C94" s="605"/>
      <c r="D94" s="191" t="s">
        <v>556</v>
      </c>
      <c r="E94" s="165">
        <v>0</v>
      </c>
      <c r="F94" s="525">
        <v>0</v>
      </c>
      <c r="G94" s="33"/>
      <c r="H94" s="33"/>
      <c r="I94" s="33"/>
      <c r="J94" s="34" t="str">
        <f t="shared" si="4"/>
        <v/>
      </c>
      <c r="K94" s="34" t="str">
        <f t="shared" si="5"/>
        <v/>
      </c>
      <c r="L94" s="34" t="str">
        <f t="shared" si="6"/>
        <v/>
      </c>
      <c r="M94" s="34" t="str">
        <f t="shared" si="7"/>
        <v/>
      </c>
      <c r="P94" s="299"/>
      <c r="Q94" s="169"/>
      <c r="R94" s="299"/>
      <c r="S94" s="331"/>
    </row>
    <row r="95" spans="1:21" s="52" customFormat="1" ht="15" customHeight="1">
      <c r="A95" s="624"/>
      <c r="B95" s="557"/>
      <c r="C95" s="604" t="s">
        <v>4</v>
      </c>
      <c r="D95" s="190" t="s">
        <v>542</v>
      </c>
      <c r="E95" s="165">
        <v>0</v>
      </c>
      <c r="F95" s="525">
        <v>0</v>
      </c>
      <c r="G95" s="33"/>
      <c r="H95" s="33"/>
      <c r="I95" s="33"/>
      <c r="J95" s="34" t="str">
        <f t="shared" si="4"/>
        <v/>
      </c>
      <c r="K95" s="34" t="str">
        <f t="shared" si="5"/>
        <v/>
      </c>
      <c r="L95" s="34" t="str">
        <f t="shared" si="6"/>
        <v/>
      </c>
      <c r="M95" s="34" t="str">
        <f t="shared" si="7"/>
        <v/>
      </c>
      <c r="P95" s="299"/>
      <c r="Q95" s="169"/>
      <c r="R95" s="299"/>
      <c r="S95" s="331"/>
    </row>
    <row r="96" spans="1:21" s="52" customFormat="1" ht="15" customHeight="1">
      <c r="A96" s="624"/>
      <c r="B96" s="557"/>
      <c r="C96" s="626"/>
      <c r="D96" s="191" t="s">
        <v>527</v>
      </c>
      <c r="E96" s="165">
        <v>0</v>
      </c>
      <c r="F96" s="525">
        <v>0</v>
      </c>
      <c r="G96" s="33"/>
      <c r="H96" s="33"/>
      <c r="I96" s="33"/>
      <c r="J96" s="34" t="str">
        <f t="shared" si="4"/>
        <v/>
      </c>
      <c r="K96" s="34" t="str">
        <f t="shared" si="5"/>
        <v/>
      </c>
      <c r="L96" s="34" t="str">
        <f t="shared" si="6"/>
        <v/>
      </c>
      <c r="M96" s="34" t="str">
        <f t="shared" si="7"/>
        <v/>
      </c>
      <c r="P96" s="299"/>
      <c r="Q96" s="169"/>
      <c r="R96" s="299"/>
      <c r="S96" s="331"/>
    </row>
    <row r="97" spans="1:19" s="52" customFormat="1" ht="15" customHeight="1">
      <c r="A97" s="624"/>
      <c r="B97" s="557"/>
      <c r="C97" s="626"/>
      <c r="D97" s="191" t="s">
        <v>528</v>
      </c>
      <c r="E97" s="165">
        <v>0</v>
      </c>
      <c r="F97" s="525">
        <v>0</v>
      </c>
      <c r="G97" s="33"/>
      <c r="H97" s="33"/>
      <c r="I97" s="33"/>
      <c r="J97" s="34" t="str">
        <f t="shared" si="4"/>
        <v/>
      </c>
      <c r="K97" s="34" t="str">
        <f t="shared" si="5"/>
        <v/>
      </c>
      <c r="L97" s="34" t="str">
        <f t="shared" si="6"/>
        <v/>
      </c>
      <c r="M97" s="34" t="str">
        <f t="shared" si="7"/>
        <v/>
      </c>
      <c r="P97" s="299"/>
      <c r="Q97" s="169"/>
      <c r="R97" s="299"/>
      <c r="S97" s="331"/>
    </row>
    <row r="98" spans="1:19" s="52" customFormat="1" ht="15" customHeight="1">
      <c r="A98" s="624"/>
      <c r="B98" s="557"/>
      <c r="C98" s="626"/>
      <c r="D98" s="191" t="s">
        <v>529</v>
      </c>
      <c r="E98" s="165">
        <v>0</v>
      </c>
      <c r="F98" s="525">
        <v>0</v>
      </c>
      <c r="G98" s="33"/>
      <c r="H98" s="33"/>
      <c r="I98" s="33"/>
      <c r="J98" s="34" t="str">
        <f t="shared" si="4"/>
        <v/>
      </c>
      <c r="K98" s="34" t="str">
        <f t="shared" si="5"/>
        <v/>
      </c>
      <c r="L98" s="34" t="str">
        <f t="shared" si="6"/>
        <v/>
      </c>
      <c r="M98" s="34" t="str">
        <f t="shared" si="7"/>
        <v/>
      </c>
      <c r="P98" s="299"/>
      <c r="Q98" s="169"/>
      <c r="R98" s="299"/>
      <c r="S98" s="331"/>
    </row>
    <row r="99" spans="1:19" s="52" customFormat="1" ht="15" customHeight="1">
      <c r="A99" s="624"/>
      <c r="B99" s="557"/>
      <c r="C99" s="626"/>
      <c r="D99" s="190" t="s">
        <v>738</v>
      </c>
      <c r="E99" s="165">
        <v>0</v>
      </c>
      <c r="F99" s="525">
        <v>0</v>
      </c>
      <c r="G99" s="33"/>
      <c r="H99" s="33"/>
      <c r="I99" s="33"/>
      <c r="J99" s="34" t="str">
        <f t="shared" si="4"/>
        <v/>
      </c>
      <c r="K99" s="34" t="str">
        <f t="shared" si="5"/>
        <v/>
      </c>
      <c r="L99" s="34" t="str">
        <f t="shared" si="6"/>
        <v/>
      </c>
      <c r="M99" s="34" t="str">
        <f t="shared" si="7"/>
        <v/>
      </c>
      <c r="P99" s="299"/>
      <c r="Q99" s="169"/>
      <c r="R99" s="299"/>
      <c r="S99" s="331"/>
    </row>
    <row r="100" spans="1:19" s="52" customFormat="1" ht="15" customHeight="1">
      <c r="A100" s="624"/>
      <c r="B100" s="557"/>
      <c r="C100" s="605"/>
      <c r="D100" s="191" t="s">
        <v>556</v>
      </c>
      <c r="E100" s="165">
        <v>0</v>
      </c>
      <c r="F100" s="525">
        <v>0</v>
      </c>
      <c r="G100" s="33"/>
      <c r="H100" s="33"/>
      <c r="I100" s="33"/>
      <c r="J100" s="34" t="str">
        <f t="shared" si="4"/>
        <v/>
      </c>
      <c r="K100" s="34" t="str">
        <f t="shared" si="5"/>
        <v/>
      </c>
      <c r="L100" s="34" t="str">
        <f t="shared" si="6"/>
        <v/>
      </c>
      <c r="M100" s="34" t="str">
        <f t="shared" si="7"/>
        <v/>
      </c>
      <c r="P100" s="299"/>
      <c r="Q100" s="169"/>
      <c r="R100" s="299"/>
      <c r="S100" s="331"/>
    </row>
    <row r="101" spans="1:19" s="52" customFormat="1" ht="15" customHeight="1">
      <c r="A101" s="624"/>
      <c r="B101" s="557"/>
      <c r="C101" s="604" t="s">
        <v>5</v>
      </c>
      <c r="D101" s="190" t="s">
        <v>542</v>
      </c>
      <c r="E101" s="165">
        <v>0</v>
      </c>
      <c r="F101" s="525">
        <v>0</v>
      </c>
      <c r="G101" s="33"/>
      <c r="H101" s="33"/>
      <c r="I101" s="33"/>
      <c r="J101" s="34" t="str">
        <f t="shared" si="4"/>
        <v/>
      </c>
      <c r="K101" s="34" t="str">
        <f t="shared" si="5"/>
        <v/>
      </c>
      <c r="L101" s="34" t="str">
        <f t="shared" si="6"/>
        <v/>
      </c>
      <c r="M101" s="34" t="str">
        <f t="shared" si="7"/>
        <v/>
      </c>
      <c r="P101" s="299"/>
      <c r="Q101" s="169"/>
      <c r="R101" s="299"/>
      <c r="S101" s="331"/>
    </row>
    <row r="102" spans="1:19" s="52" customFormat="1" ht="15" customHeight="1">
      <c r="A102" s="624"/>
      <c r="B102" s="557"/>
      <c r="C102" s="626"/>
      <c r="D102" s="191" t="s">
        <v>527</v>
      </c>
      <c r="E102" s="165">
        <v>0</v>
      </c>
      <c r="F102" s="525">
        <v>0</v>
      </c>
      <c r="G102" s="33"/>
      <c r="H102" s="33"/>
      <c r="I102" s="33"/>
      <c r="J102" s="34" t="str">
        <f t="shared" si="4"/>
        <v/>
      </c>
      <c r="K102" s="34" t="str">
        <f t="shared" si="5"/>
        <v/>
      </c>
      <c r="L102" s="34" t="str">
        <f t="shared" si="6"/>
        <v/>
      </c>
      <c r="M102" s="34" t="str">
        <f t="shared" si="7"/>
        <v/>
      </c>
      <c r="P102" s="299"/>
      <c r="Q102" s="169"/>
      <c r="R102" s="299"/>
      <c r="S102" s="331"/>
    </row>
    <row r="103" spans="1:19" s="52" customFormat="1" ht="15" customHeight="1">
      <c r="A103" s="624"/>
      <c r="B103" s="557"/>
      <c r="C103" s="626"/>
      <c r="D103" s="191" t="s">
        <v>528</v>
      </c>
      <c r="E103" s="165">
        <v>0</v>
      </c>
      <c r="F103" s="525">
        <v>0</v>
      </c>
      <c r="G103" s="33"/>
      <c r="H103" s="33"/>
      <c r="I103" s="33"/>
      <c r="J103" s="34" t="str">
        <f t="shared" si="4"/>
        <v/>
      </c>
      <c r="K103" s="34" t="str">
        <f t="shared" si="5"/>
        <v/>
      </c>
      <c r="L103" s="34" t="str">
        <f t="shared" si="6"/>
        <v/>
      </c>
      <c r="M103" s="34" t="str">
        <f t="shared" si="7"/>
        <v/>
      </c>
      <c r="P103" s="299"/>
      <c r="Q103" s="169"/>
      <c r="R103" s="299"/>
      <c r="S103" s="331"/>
    </row>
    <row r="104" spans="1:19" s="52" customFormat="1" ht="15" customHeight="1">
      <c r="A104" s="624"/>
      <c r="B104" s="557"/>
      <c r="C104" s="626"/>
      <c r="D104" s="191" t="s">
        <v>529</v>
      </c>
      <c r="E104" s="165">
        <v>0</v>
      </c>
      <c r="F104" s="525">
        <v>0</v>
      </c>
      <c r="G104" s="33"/>
      <c r="H104" s="33"/>
      <c r="I104" s="33"/>
      <c r="J104" s="34" t="str">
        <f t="shared" si="4"/>
        <v/>
      </c>
      <c r="K104" s="34" t="str">
        <f t="shared" si="5"/>
        <v/>
      </c>
      <c r="L104" s="34" t="str">
        <f t="shared" si="6"/>
        <v/>
      </c>
      <c r="M104" s="34" t="str">
        <f t="shared" si="7"/>
        <v/>
      </c>
      <c r="P104" s="299"/>
      <c r="Q104" s="169"/>
      <c r="R104" s="299"/>
      <c r="S104" s="331"/>
    </row>
    <row r="105" spans="1:19" s="52" customFormat="1" ht="15" customHeight="1">
      <c r="A105" s="624"/>
      <c r="B105" s="557"/>
      <c r="C105" s="626"/>
      <c r="D105" s="190" t="s">
        <v>738</v>
      </c>
      <c r="E105" s="165">
        <v>0</v>
      </c>
      <c r="F105" s="525">
        <v>0</v>
      </c>
      <c r="G105" s="33"/>
      <c r="H105" s="33"/>
      <c r="I105" s="33"/>
      <c r="J105" s="34" t="str">
        <f t="shared" si="4"/>
        <v/>
      </c>
      <c r="K105" s="34" t="str">
        <f t="shared" si="5"/>
        <v/>
      </c>
      <c r="L105" s="34" t="str">
        <f t="shared" si="6"/>
        <v/>
      </c>
      <c r="M105" s="34" t="str">
        <f t="shared" si="7"/>
        <v/>
      </c>
      <c r="P105" s="299"/>
      <c r="Q105" s="169"/>
      <c r="R105" s="299"/>
      <c r="S105" s="331"/>
    </row>
    <row r="106" spans="1:19" s="52" customFormat="1" ht="15" customHeight="1">
      <c r="A106" s="624"/>
      <c r="B106" s="557"/>
      <c r="C106" s="626"/>
      <c r="D106" s="191" t="s">
        <v>556</v>
      </c>
      <c r="E106" s="165">
        <v>0</v>
      </c>
      <c r="F106" s="525">
        <v>0</v>
      </c>
      <c r="G106" s="33"/>
      <c r="H106" s="33"/>
      <c r="I106" s="33"/>
      <c r="J106" s="34" t="str">
        <f t="shared" si="4"/>
        <v/>
      </c>
      <c r="K106" s="34" t="str">
        <f t="shared" si="5"/>
        <v/>
      </c>
      <c r="L106" s="34" t="str">
        <f t="shared" si="6"/>
        <v/>
      </c>
      <c r="M106" s="34" t="str">
        <f t="shared" si="7"/>
        <v/>
      </c>
      <c r="P106" s="299"/>
      <c r="Q106" s="169"/>
      <c r="R106" s="299"/>
      <c r="S106" s="331"/>
    </row>
    <row r="107" spans="1:19" s="52" customFormat="1" ht="15" customHeight="1">
      <c r="A107" s="624"/>
      <c r="B107" s="557"/>
      <c r="C107" s="605"/>
      <c r="D107" s="190" t="s">
        <v>616</v>
      </c>
      <c r="E107" s="31">
        <v>1</v>
      </c>
      <c r="F107" s="33">
        <v>1</v>
      </c>
      <c r="G107" s="33"/>
      <c r="H107" s="33"/>
      <c r="I107" s="33"/>
      <c r="J107" s="34">
        <f t="shared" si="4"/>
        <v>1</v>
      </c>
      <c r="K107" s="34">
        <f t="shared" si="5"/>
        <v>1</v>
      </c>
      <c r="L107" s="34">
        <f t="shared" si="6"/>
        <v>1</v>
      </c>
      <c r="M107" s="34">
        <f t="shared" si="7"/>
        <v>1</v>
      </c>
      <c r="P107" s="299"/>
      <c r="Q107" s="169"/>
      <c r="R107" s="299"/>
      <c r="S107" s="331"/>
    </row>
    <row r="108" spans="1:19" s="52" customFormat="1" ht="15" customHeight="1">
      <c r="A108" s="624"/>
      <c r="B108" s="557"/>
      <c r="C108" s="604" t="s">
        <v>6</v>
      </c>
      <c r="D108" s="190" t="s">
        <v>542</v>
      </c>
      <c r="E108" s="165">
        <v>0</v>
      </c>
      <c r="F108" s="525">
        <v>0</v>
      </c>
      <c r="G108" s="33"/>
      <c r="H108" s="33"/>
      <c r="I108" s="33"/>
      <c r="J108" s="34" t="str">
        <f t="shared" si="4"/>
        <v/>
      </c>
      <c r="K108" s="34" t="str">
        <f t="shared" si="5"/>
        <v/>
      </c>
      <c r="L108" s="34" t="str">
        <f t="shared" si="6"/>
        <v/>
      </c>
      <c r="M108" s="34" t="str">
        <f t="shared" si="7"/>
        <v/>
      </c>
      <c r="P108" s="299"/>
      <c r="Q108" s="169"/>
      <c r="R108" s="299"/>
      <c r="S108" s="331"/>
    </row>
    <row r="109" spans="1:19" s="52" customFormat="1" ht="15" customHeight="1">
      <c r="A109" s="624"/>
      <c r="B109" s="557"/>
      <c r="C109" s="626"/>
      <c r="D109" s="191" t="s">
        <v>527</v>
      </c>
      <c r="E109" s="165">
        <v>0</v>
      </c>
      <c r="F109" s="525">
        <v>0</v>
      </c>
      <c r="G109" s="33"/>
      <c r="H109" s="33"/>
      <c r="I109" s="33"/>
      <c r="J109" s="34" t="str">
        <f t="shared" si="4"/>
        <v/>
      </c>
      <c r="K109" s="34" t="str">
        <f t="shared" si="5"/>
        <v/>
      </c>
      <c r="L109" s="34" t="str">
        <f t="shared" si="6"/>
        <v/>
      </c>
      <c r="M109" s="34" t="str">
        <f t="shared" si="7"/>
        <v/>
      </c>
      <c r="P109" s="299"/>
      <c r="Q109" s="169"/>
      <c r="R109" s="299"/>
      <c r="S109" s="331"/>
    </row>
    <row r="110" spans="1:19" s="52" customFormat="1" ht="15" customHeight="1">
      <c r="A110" s="624"/>
      <c r="B110" s="557"/>
      <c r="C110" s="626"/>
      <c r="D110" s="191" t="s">
        <v>528</v>
      </c>
      <c r="E110" s="165">
        <v>0</v>
      </c>
      <c r="F110" s="525">
        <v>0</v>
      </c>
      <c r="G110" s="33"/>
      <c r="H110" s="33"/>
      <c r="I110" s="33"/>
      <c r="J110" s="34" t="str">
        <f t="shared" si="4"/>
        <v/>
      </c>
      <c r="K110" s="34" t="str">
        <f t="shared" si="5"/>
        <v/>
      </c>
      <c r="L110" s="34" t="str">
        <f t="shared" si="6"/>
        <v/>
      </c>
      <c r="M110" s="34" t="str">
        <f t="shared" si="7"/>
        <v/>
      </c>
      <c r="P110" s="299"/>
      <c r="Q110" s="169"/>
      <c r="R110" s="299"/>
      <c r="S110" s="331"/>
    </row>
    <row r="111" spans="1:19" s="52" customFormat="1" ht="15" customHeight="1">
      <c r="A111" s="624"/>
      <c r="B111" s="557"/>
      <c r="C111" s="626"/>
      <c r="D111" s="191" t="s">
        <v>529</v>
      </c>
      <c r="E111" s="165">
        <v>0</v>
      </c>
      <c r="F111" s="525">
        <v>0</v>
      </c>
      <c r="G111" s="33"/>
      <c r="H111" s="33"/>
      <c r="I111" s="33"/>
      <c r="J111" s="34" t="str">
        <f t="shared" si="4"/>
        <v/>
      </c>
      <c r="K111" s="34" t="str">
        <f t="shared" si="5"/>
        <v/>
      </c>
      <c r="L111" s="34" t="str">
        <f t="shared" si="6"/>
        <v/>
      </c>
      <c r="M111" s="34" t="str">
        <f t="shared" si="7"/>
        <v/>
      </c>
      <c r="P111" s="299"/>
      <c r="Q111" s="169"/>
      <c r="R111" s="299"/>
      <c r="S111" s="331"/>
    </row>
    <row r="112" spans="1:19" s="52" customFormat="1" ht="15" customHeight="1">
      <c r="A112" s="624"/>
      <c r="B112" s="557"/>
      <c r="C112" s="626"/>
      <c r="D112" s="190" t="s">
        <v>738</v>
      </c>
      <c r="E112" s="165">
        <v>0</v>
      </c>
      <c r="F112" s="525">
        <v>0</v>
      </c>
      <c r="G112" s="33"/>
      <c r="H112" s="33"/>
      <c r="I112" s="33"/>
      <c r="J112" s="34" t="str">
        <f t="shared" si="4"/>
        <v/>
      </c>
      <c r="K112" s="34" t="str">
        <f t="shared" si="5"/>
        <v/>
      </c>
      <c r="L112" s="34" t="str">
        <f t="shared" si="6"/>
        <v/>
      </c>
      <c r="M112" s="34" t="str">
        <f t="shared" si="7"/>
        <v/>
      </c>
      <c r="P112" s="299"/>
      <c r="Q112" s="169"/>
      <c r="R112" s="299"/>
      <c r="S112" s="331"/>
    </row>
    <row r="113" spans="1:19" s="52" customFormat="1" ht="15" customHeight="1">
      <c r="A113" s="625"/>
      <c r="B113" s="557"/>
      <c r="C113" s="605"/>
      <c r="D113" s="191" t="s">
        <v>556</v>
      </c>
      <c r="E113" s="165">
        <v>0</v>
      </c>
      <c r="F113" s="525">
        <v>0</v>
      </c>
      <c r="G113" s="33"/>
      <c r="H113" s="33"/>
      <c r="I113" s="33"/>
      <c r="J113" s="34" t="str">
        <f t="shared" si="4"/>
        <v/>
      </c>
      <c r="K113" s="34" t="str">
        <f t="shared" si="5"/>
        <v/>
      </c>
      <c r="L113" s="34" t="str">
        <f t="shared" si="6"/>
        <v/>
      </c>
      <c r="M113" s="34" t="str">
        <f t="shared" si="7"/>
        <v/>
      </c>
      <c r="P113" s="299"/>
      <c r="Q113" s="169"/>
      <c r="R113" s="299"/>
      <c r="S113" s="331"/>
    </row>
    <row r="114" spans="1:19" s="52" customFormat="1" ht="15" customHeight="1">
      <c r="A114" s="598">
        <v>5</v>
      </c>
      <c r="B114" s="556" t="str">
        <f>'1.Metas ATD H.'!B48</f>
        <v>Tlaltenango</v>
      </c>
      <c r="C114" s="604" t="s">
        <v>3</v>
      </c>
      <c r="D114" s="190" t="s">
        <v>542</v>
      </c>
      <c r="E114" s="165">
        <v>0</v>
      </c>
      <c r="F114" s="525">
        <v>0</v>
      </c>
      <c r="G114" s="33"/>
      <c r="H114" s="33"/>
      <c r="I114" s="33"/>
      <c r="J114" s="34" t="str">
        <f t="shared" si="4"/>
        <v/>
      </c>
      <c r="K114" s="34" t="str">
        <f t="shared" si="5"/>
        <v/>
      </c>
      <c r="L114" s="34" t="str">
        <f t="shared" si="6"/>
        <v/>
      </c>
      <c r="M114" s="34" t="str">
        <f t="shared" si="7"/>
        <v/>
      </c>
      <c r="P114" s="299"/>
      <c r="Q114" s="169"/>
      <c r="R114" s="299"/>
      <c r="S114" s="331"/>
    </row>
    <row r="115" spans="1:19" s="52" customFormat="1" ht="15" customHeight="1">
      <c r="A115" s="599"/>
      <c r="B115" s="557"/>
      <c r="C115" s="626"/>
      <c r="D115" s="191" t="s">
        <v>527</v>
      </c>
      <c r="E115" s="165">
        <v>0</v>
      </c>
      <c r="F115" s="525">
        <v>0</v>
      </c>
      <c r="G115" s="33"/>
      <c r="H115" s="33"/>
      <c r="I115" s="33"/>
      <c r="J115" s="34" t="str">
        <f t="shared" si="4"/>
        <v/>
      </c>
      <c r="K115" s="34" t="str">
        <f t="shared" si="5"/>
        <v/>
      </c>
      <c r="L115" s="34" t="str">
        <f t="shared" si="6"/>
        <v/>
      </c>
      <c r="M115" s="34" t="str">
        <f t="shared" si="7"/>
        <v/>
      </c>
      <c r="P115" s="299"/>
      <c r="Q115" s="169"/>
      <c r="R115" s="299"/>
      <c r="S115" s="331"/>
    </row>
    <row r="116" spans="1:19" s="52" customFormat="1" ht="15" customHeight="1">
      <c r="A116" s="599"/>
      <c r="B116" s="557"/>
      <c r="C116" s="626"/>
      <c r="D116" s="191" t="s">
        <v>528</v>
      </c>
      <c r="E116" s="165">
        <v>5</v>
      </c>
      <c r="F116" s="33">
        <v>5</v>
      </c>
      <c r="G116" s="33"/>
      <c r="H116" s="33"/>
      <c r="I116" s="33"/>
      <c r="J116" s="34">
        <f t="shared" si="4"/>
        <v>1</v>
      </c>
      <c r="K116" s="34">
        <f t="shared" si="5"/>
        <v>1</v>
      </c>
      <c r="L116" s="34">
        <f t="shared" si="6"/>
        <v>1</v>
      </c>
      <c r="M116" s="34">
        <f t="shared" si="7"/>
        <v>1</v>
      </c>
      <c r="P116" s="299"/>
      <c r="Q116" s="169"/>
      <c r="R116" s="299"/>
      <c r="S116" s="331"/>
    </row>
    <row r="117" spans="1:19" s="52" customFormat="1" ht="15" customHeight="1">
      <c r="A117" s="599"/>
      <c r="B117" s="557"/>
      <c r="C117" s="626"/>
      <c r="D117" s="191" t="s">
        <v>529</v>
      </c>
      <c r="E117" s="165">
        <v>0</v>
      </c>
      <c r="F117" s="525">
        <v>0</v>
      </c>
      <c r="G117" s="33"/>
      <c r="H117" s="33"/>
      <c r="I117" s="33"/>
      <c r="J117" s="34" t="str">
        <f t="shared" si="4"/>
        <v/>
      </c>
      <c r="K117" s="34" t="str">
        <f t="shared" si="5"/>
        <v/>
      </c>
      <c r="L117" s="34" t="str">
        <f t="shared" si="6"/>
        <v/>
      </c>
      <c r="M117" s="34" t="str">
        <f t="shared" si="7"/>
        <v/>
      </c>
      <c r="P117" s="299"/>
      <c r="Q117" s="169"/>
      <c r="R117" s="299"/>
      <c r="S117" s="331"/>
    </row>
    <row r="118" spans="1:19" s="52" customFormat="1" ht="15" customHeight="1">
      <c r="A118" s="599"/>
      <c r="B118" s="557"/>
      <c r="C118" s="626"/>
      <c r="D118" s="190" t="s">
        <v>738</v>
      </c>
      <c r="E118" s="165">
        <v>0</v>
      </c>
      <c r="F118" s="525">
        <v>0</v>
      </c>
      <c r="G118" s="33"/>
      <c r="H118" s="33"/>
      <c r="I118" s="33"/>
      <c r="J118" s="34" t="str">
        <f t="shared" si="4"/>
        <v/>
      </c>
      <c r="K118" s="34" t="str">
        <f t="shared" si="5"/>
        <v/>
      </c>
      <c r="L118" s="34" t="str">
        <f t="shared" si="6"/>
        <v/>
      </c>
      <c r="M118" s="34" t="str">
        <f t="shared" si="7"/>
        <v/>
      </c>
      <c r="P118" s="299"/>
      <c r="Q118" s="169"/>
      <c r="R118" s="299"/>
      <c r="S118" s="331"/>
    </row>
    <row r="119" spans="1:19" s="52" customFormat="1" ht="15" customHeight="1">
      <c r="A119" s="599"/>
      <c r="B119" s="557"/>
      <c r="C119" s="605"/>
      <c r="D119" s="191" t="s">
        <v>556</v>
      </c>
      <c r="E119" s="165">
        <v>0</v>
      </c>
      <c r="F119" s="525">
        <v>0</v>
      </c>
      <c r="G119" s="33"/>
      <c r="H119" s="33"/>
      <c r="I119" s="33"/>
      <c r="J119" s="34" t="str">
        <f t="shared" si="4"/>
        <v/>
      </c>
      <c r="K119" s="34" t="str">
        <f t="shared" si="5"/>
        <v/>
      </c>
      <c r="L119" s="34" t="str">
        <f t="shared" si="6"/>
        <v/>
      </c>
      <c r="M119" s="34" t="str">
        <f t="shared" si="7"/>
        <v/>
      </c>
      <c r="P119" s="299"/>
      <c r="Q119" s="169"/>
      <c r="R119" s="299"/>
      <c r="S119" s="331"/>
    </row>
    <row r="120" spans="1:19" s="52" customFormat="1" ht="15" customHeight="1">
      <c r="A120" s="599"/>
      <c r="B120" s="557"/>
      <c r="C120" s="604" t="s">
        <v>4</v>
      </c>
      <c r="D120" s="190" t="s">
        <v>542</v>
      </c>
      <c r="E120" s="165">
        <v>0</v>
      </c>
      <c r="F120" s="525">
        <v>0</v>
      </c>
      <c r="G120" s="33"/>
      <c r="H120" s="33"/>
      <c r="I120" s="33"/>
      <c r="J120" s="34" t="str">
        <f t="shared" si="4"/>
        <v/>
      </c>
      <c r="K120" s="34" t="str">
        <f t="shared" si="5"/>
        <v/>
      </c>
      <c r="L120" s="34" t="str">
        <f t="shared" si="6"/>
        <v/>
      </c>
      <c r="M120" s="34" t="str">
        <f t="shared" si="7"/>
        <v/>
      </c>
      <c r="P120" s="299"/>
      <c r="Q120" s="169"/>
      <c r="R120" s="299"/>
      <c r="S120" s="331"/>
    </row>
    <row r="121" spans="1:19" s="52" customFormat="1" ht="15" customHeight="1">
      <c r="A121" s="599"/>
      <c r="B121" s="557"/>
      <c r="C121" s="626"/>
      <c r="D121" s="191" t="s">
        <v>527</v>
      </c>
      <c r="E121" s="165">
        <v>0</v>
      </c>
      <c r="F121" s="525">
        <v>0</v>
      </c>
      <c r="G121" s="33"/>
      <c r="H121" s="33"/>
      <c r="I121" s="33"/>
      <c r="J121" s="34" t="str">
        <f t="shared" si="4"/>
        <v/>
      </c>
      <c r="K121" s="34" t="str">
        <f t="shared" si="5"/>
        <v/>
      </c>
      <c r="L121" s="34" t="str">
        <f t="shared" si="6"/>
        <v/>
      </c>
      <c r="M121" s="34" t="str">
        <f t="shared" si="7"/>
        <v/>
      </c>
      <c r="P121" s="299"/>
      <c r="Q121" s="169"/>
      <c r="R121" s="299"/>
      <c r="S121" s="331"/>
    </row>
    <row r="122" spans="1:19" s="52" customFormat="1" ht="15" customHeight="1">
      <c r="A122" s="599"/>
      <c r="B122" s="557"/>
      <c r="C122" s="626"/>
      <c r="D122" s="191" t="s">
        <v>528</v>
      </c>
      <c r="E122" s="165">
        <v>0</v>
      </c>
      <c r="F122" s="525">
        <v>0</v>
      </c>
      <c r="G122" s="33"/>
      <c r="H122" s="33"/>
      <c r="I122" s="33"/>
      <c r="J122" s="34" t="str">
        <f t="shared" si="4"/>
        <v/>
      </c>
      <c r="K122" s="34" t="str">
        <f t="shared" si="5"/>
        <v/>
      </c>
      <c r="L122" s="34" t="str">
        <f t="shared" si="6"/>
        <v/>
      </c>
      <c r="M122" s="34" t="str">
        <f t="shared" si="7"/>
        <v/>
      </c>
      <c r="P122" s="299"/>
      <c r="Q122" s="169"/>
      <c r="R122" s="299"/>
      <c r="S122" s="331"/>
    </row>
    <row r="123" spans="1:19" s="52" customFormat="1" ht="15" customHeight="1">
      <c r="A123" s="599"/>
      <c r="B123" s="557"/>
      <c r="C123" s="626"/>
      <c r="D123" s="191" t="s">
        <v>529</v>
      </c>
      <c r="E123" s="165">
        <v>0</v>
      </c>
      <c r="F123" s="525">
        <v>0</v>
      </c>
      <c r="G123" s="33"/>
      <c r="H123" s="33"/>
      <c r="I123" s="33"/>
      <c r="J123" s="34" t="str">
        <f t="shared" si="4"/>
        <v/>
      </c>
      <c r="K123" s="34" t="str">
        <f t="shared" si="5"/>
        <v/>
      </c>
      <c r="L123" s="34" t="str">
        <f t="shared" si="6"/>
        <v/>
      </c>
      <c r="M123" s="34" t="str">
        <f t="shared" si="7"/>
        <v/>
      </c>
      <c r="P123" s="299"/>
      <c r="Q123" s="169"/>
      <c r="R123" s="299"/>
      <c r="S123" s="331"/>
    </row>
    <row r="124" spans="1:19" s="52" customFormat="1" ht="15" customHeight="1">
      <c r="A124" s="599"/>
      <c r="B124" s="557"/>
      <c r="C124" s="626"/>
      <c r="D124" s="190" t="s">
        <v>738</v>
      </c>
      <c r="E124" s="165">
        <v>0</v>
      </c>
      <c r="F124" s="525">
        <v>0</v>
      </c>
      <c r="G124" s="33"/>
      <c r="H124" s="33"/>
      <c r="I124" s="33"/>
      <c r="J124" s="34" t="str">
        <f t="shared" si="4"/>
        <v/>
      </c>
      <c r="K124" s="34" t="str">
        <f t="shared" si="5"/>
        <v/>
      </c>
      <c r="L124" s="34" t="str">
        <f t="shared" si="6"/>
        <v/>
      </c>
      <c r="M124" s="34" t="str">
        <f t="shared" si="7"/>
        <v/>
      </c>
      <c r="P124" s="299"/>
      <c r="Q124" s="169"/>
      <c r="R124" s="299"/>
      <c r="S124" s="331"/>
    </row>
    <row r="125" spans="1:19" s="52" customFormat="1" ht="15" customHeight="1">
      <c r="A125" s="599"/>
      <c r="B125" s="557"/>
      <c r="C125" s="605"/>
      <c r="D125" s="191" t="s">
        <v>556</v>
      </c>
      <c r="E125" s="165">
        <v>0</v>
      </c>
      <c r="F125" s="525">
        <v>0</v>
      </c>
      <c r="G125" s="33"/>
      <c r="H125" s="33"/>
      <c r="I125" s="33"/>
      <c r="J125" s="34" t="str">
        <f t="shared" si="4"/>
        <v/>
      </c>
      <c r="K125" s="34" t="str">
        <f t="shared" si="5"/>
        <v/>
      </c>
      <c r="L125" s="34" t="str">
        <f t="shared" si="6"/>
        <v/>
      </c>
      <c r="M125" s="34" t="str">
        <f t="shared" si="7"/>
        <v/>
      </c>
      <c r="P125" s="299"/>
      <c r="Q125" s="169"/>
      <c r="R125" s="299"/>
      <c r="S125" s="331"/>
    </row>
    <row r="126" spans="1:19" s="52" customFormat="1" ht="15" customHeight="1">
      <c r="A126" s="599"/>
      <c r="B126" s="557"/>
      <c r="C126" s="604" t="s">
        <v>5</v>
      </c>
      <c r="D126" s="190" t="s">
        <v>542</v>
      </c>
      <c r="E126" s="165">
        <v>0</v>
      </c>
      <c r="F126" s="525">
        <v>0</v>
      </c>
      <c r="G126" s="33"/>
      <c r="H126" s="33"/>
      <c r="I126" s="33"/>
      <c r="J126" s="34" t="str">
        <f t="shared" si="4"/>
        <v/>
      </c>
      <c r="K126" s="34" t="str">
        <f t="shared" si="5"/>
        <v/>
      </c>
      <c r="L126" s="34" t="str">
        <f t="shared" si="6"/>
        <v/>
      </c>
      <c r="M126" s="34" t="str">
        <f t="shared" si="7"/>
        <v/>
      </c>
      <c r="P126" s="299"/>
      <c r="Q126" s="169"/>
      <c r="R126" s="299"/>
      <c r="S126" s="331"/>
    </row>
    <row r="127" spans="1:19" s="52" customFormat="1" ht="15" customHeight="1">
      <c r="A127" s="599"/>
      <c r="B127" s="557"/>
      <c r="C127" s="626"/>
      <c r="D127" s="191" t="s">
        <v>527</v>
      </c>
      <c r="E127" s="165">
        <v>0</v>
      </c>
      <c r="F127" s="525">
        <v>0</v>
      </c>
      <c r="G127" s="33"/>
      <c r="H127" s="33"/>
      <c r="I127" s="33"/>
      <c r="J127" s="34" t="str">
        <f t="shared" si="4"/>
        <v/>
      </c>
      <c r="K127" s="34" t="str">
        <f t="shared" si="5"/>
        <v/>
      </c>
      <c r="L127" s="34" t="str">
        <f t="shared" si="6"/>
        <v/>
      </c>
      <c r="M127" s="34" t="str">
        <f t="shared" si="7"/>
        <v/>
      </c>
      <c r="P127" s="299"/>
      <c r="Q127" s="169"/>
      <c r="R127" s="299"/>
      <c r="S127" s="331"/>
    </row>
    <row r="128" spans="1:19" s="52" customFormat="1" ht="15" customHeight="1">
      <c r="A128" s="599"/>
      <c r="B128" s="557"/>
      <c r="C128" s="626"/>
      <c r="D128" s="191" t="s">
        <v>528</v>
      </c>
      <c r="E128" s="165">
        <v>4</v>
      </c>
      <c r="F128" s="33">
        <v>4</v>
      </c>
      <c r="G128" s="33"/>
      <c r="H128" s="33"/>
      <c r="I128" s="33"/>
      <c r="J128" s="34">
        <f t="shared" si="4"/>
        <v>1</v>
      </c>
      <c r="K128" s="34">
        <f t="shared" si="5"/>
        <v>1</v>
      </c>
      <c r="L128" s="34">
        <f t="shared" si="6"/>
        <v>1</v>
      </c>
      <c r="M128" s="34">
        <f t="shared" si="7"/>
        <v>1</v>
      </c>
      <c r="P128" s="299"/>
      <c r="Q128" s="169"/>
      <c r="R128" s="299"/>
      <c r="S128" s="331"/>
    </row>
    <row r="129" spans="1:19" s="52" customFormat="1" ht="15" customHeight="1">
      <c r="A129" s="599"/>
      <c r="B129" s="557"/>
      <c r="C129" s="626"/>
      <c r="D129" s="191" t="s">
        <v>529</v>
      </c>
      <c r="E129" s="165">
        <v>0</v>
      </c>
      <c r="F129" s="525">
        <v>0</v>
      </c>
      <c r="G129" s="33"/>
      <c r="H129" s="33"/>
      <c r="I129" s="33"/>
      <c r="J129" s="34" t="str">
        <f t="shared" si="4"/>
        <v/>
      </c>
      <c r="K129" s="34" t="str">
        <f t="shared" si="5"/>
        <v/>
      </c>
      <c r="L129" s="34" t="str">
        <f t="shared" si="6"/>
        <v/>
      </c>
      <c r="M129" s="34" t="str">
        <f t="shared" si="7"/>
        <v/>
      </c>
      <c r="P129" s="299"/>
      <c r="Q129" s="169"/>
      <c r="R129" s="299"/>
      <c r="S129" s="331"/>
    </row>
    <row r="130" spans="1:19" s="52" customFormat="1" ht="15" customHeight="1">
      <c r="A130" s="599"/>
      <c r="B130" s="557"/>
      <c r="C130" s="626"/>
      <c r="D130" s="190" t="s">
        <v>738</v>
      </c>
      <c r="E130" s="165">
        <v>0</v>
      </c>
      <c r="F130" s="525">
        <v>0</v>
      </c>
      <c r="G130" s="33"/>
      <c r="H130" s="33"/>
      <c r="I130" s="33"/>
      <c r="J130" s="34" t="str">
        <f t="shared" si="4"/>
        <v/>
      </c>
      <c r="K130" s="34" t="str">
        <f t="shared" si="5"/>
        <v/>
      </c>
      <c r="L130" s="34" t="str">
        <f t="shared" si="6"/>
        <v/>
      </c>
      <c r="M130" s="34" t="str">
        <f t="shared" si="7"/>
        <v/>
      </c>
      <c r="P130" s="299"/>
      <c r="Q130" s="169"/>
      <c r="R130" s="299"/>
      <c r="S130" s="331"/>
    </row>
    <row r="131" spans="1:19" s="52" customFormat="1" ht="15" customHeight="1">
      <c r="A131" s="599"/>
      <c r="B131" s="557"/>
      <c r="C131" s="626"/>
      <c r="D131" s="191" t="s">
        <v>556</v>
      </c>
      <c r="E131" s="165">
        <v>0</v>
      </c>
      <c r="F131" s="525">
        <v>0</v>
      </c>
      <c r="G131" s="33"/>
      <c r="H131" s="33"/>
      <c r="I131" s="33"/>
      <c r="J131" s="34" t="str">
        <f t="shared" si="4"/>
        <v/>
      </c>
      <c r="K131" s="34" t="str">
        <f t="shared" si="5"/>
        <v/>
      </c>
      <c r="L131" s="34" t="str">
        <f t="shared" si="6"/>
        <v/>
      </c>
      <c r="M131" s="34" t="str">
        <f t="shared" si="7"/>
        <v/>
      </c>
      <c r="P131" s="299"/>
      <c r="Q131" s="169"/>
      <c r="R131" s="299"/>
      <c r="S131" s="331"/>
    </row>
    <row r="132" spans="1:19" s="52" customFormat="1" ht="15" customHeight="1">
      <c r="A132" s="599"/>
      <c r="B132" s="557"/>
      <c r="C132" s="605"/>
      <c r="D132" s="190" t="s">
        <v>616</v>
      </c>
      <c r="E132" s="165">
        <v>0</v>
      </c>
      <c r="F132" s="525">
        <v>0</v>
      </c>
      <c r="G132" s="33"/>
      <c r="H132" s="33"/>
      <c r="I132" s="33"/>
      <c r="J132" s="34" t="str">
        <f t="shared" si="4"/>
        <v/>
      </c>
      <c r="K132" s="34" t="str">
        <f t="shared" si="5"/>
        <v/>
      </c>
      <c r="L132" s="34" t="str">
        <f t="shared" si="6"/>
        <v/>
      </c>
      <c r="M132" s="34" t="str">
        <f t="shared" si="7"/>
        <v/>
      </c>
      <c r="P132" s="299"/>
      <c r="Q132" s="169"/>
      <c r="R132" s="299"/>
      <c r="S132" s="331"/>
    </row>
    <row r="133" spans="1:19" s="52" customFormat="1" ht="15" customHeight="1">
      <c r="A133" s="599"/>
      <c r="B133" s="557"/>
      <c r="C133" s="604" t="s">
        <v>6</v>
      </c>
      <c r="D133" s="190" t="s">
        <v>542</v>
      </c>
      <c r="E133" s="165">
        <v>0</v>
      </c>
      <c r="F133" s="525">
        <v>0</v>
      </c>
      <c r="G133" s="33"/>
      <c r="H133" s="33"/>
      <c r="I133" s="33"/>
      <c r="J133" s="34" t="str">
        <f t="shared" si="4"/>
        <v/>
      </c>
      <c r="K133" s="34" t="str">
        <f t="shared" si="5"/>
        <v/>
      </c>
      <c r="L133" s="34" t="str">
        <f t="shared" si="6"/>
        <v/>
      </c>
      <c r="M133" s="34" t="str">
        <f t="shared" si="7"/>
        <v/>
      </c>
      <c r="P133" s="299"/>
      <c r="Q133" s="169"/>
      <c r="R133" s="299"/>
      <c r="S133" s="331"/>
    </row>
    <row r="134" spans="1:19" s="52" customFormat="1" ht="15" customHeight="1">
      <c r="A134" s="599"/>
      <c r="B134" s="557"/>
      <c r="C134" s="626"/>
      <c r="D134" s="191" t="s">
        <v>527</v>
      </c>
      <c r="E134" s="165">
        <v>0</v>
      </c>
      <c r="F134" s="525">
        <v>0</v>
      </c>
      <c r="G134" s="33"/>
      <c r="H134" s="33"/>
      <c r="I134" s="33"/>
      <c r="J134" s="34" t="str">
        <f t="shared" si="4"/>
        <v/>
      </c>
      <c r="K134" s="34" t="str">
        <f t="shared" si="5"/>
        <v/>
      </c>
      <c r="L134" s="34" t="str">
        <f t="shared" si="6"/>
        <v/>
      </c>
      <c r="M134" s="34" t="str">
        <f t="shared" si="7"/>
        <v/>
      </c>
      <c r="P134" s="299"/>
      <c r="Q134" s="169"/>
      <c r="R134" s="299"/>
      <c r="S134" s="331"/>
    </row>
    <row r="135" spans="1:19" s="52" customFormat="1" ht="15" customHeight="1">
      <c r="A135" s="599"/>
      <c r="B135" s="557"/>
      <c r="C135" s="626"/>
      <c r="D135" s="191" t="s">
        <v>528</v>
      </c>
      <c r="E135" s="165">
        <v>0</v>
      </c>
      <c r="F135" s="525">
        <v>0</v>
      </c>
      <c r="G135" s="33"/>
      <c r="H135" s="33"/>
      <c r="I135" s="33"/>
      <c r="J135" s="34" t="str">
        <f t="shared" si="4"/>
        <v/>
      </c>
      <c r="K135" s="34" t="str">
        <f t="shared" si="5"/>
        <v/>
      </c>
      <c r="L135" s="34" t="str">
        <f t="shared" si="6"/>
        <v/>
      </c>
      <c r="M135" s="34" t="str">
        <f t="shared" si="7"/>
        <v/>
      </c>
      <c r="P135" s="299"/>
      <c r="Q135" s="169"/>
      <c r="R135" s="299"/>
      <c r="S135" s="331"/>
    </row>
    <row r="136" spans="1:19" s="52" customFormat="1" ht="15" customHeight="1">
      <c r="A136" s="599"/>
      <c r="B136" s="557"/>
      <c r="C136" s="626"/>
      <c r="D136" s="191" t="s">
        <v>529</v>
      </c>
      <c r="E136" s="165">
        <v>0</v>
      </c>
      <c r="F136" s="525">
        <v>0</v>
      </c>
      <c r="G136" s="33"/>
      <c r="H136" s="33"/>
      <c r="I136" s="33"/>
      <c r="J136" s="34" t="str">
        <f t="shared" si="4"/>
        <v/>
      </c>
      <c r="K136" s="34" t="str">
        <f t="shared" si="5"/>
        <v/>
      </c>
      <c r="L136" s="34" t="str">
        <f t="shared" si="6"/>
        <v/>
      </c>
      <c r="M136" s="34" t="str">
        <f t="shared" si="7"/>
        <v/>
      </c>
      <c r="P136" s="299"/>
      <c r="Q136" s="169"/>
      <c r="R136" s="299"/>
      <c r="S136" s="331"/>
    </row>
    <row r="137" spans="1:19" s="52" customFormat="1" ht="15" customHeight="1">
      <c r="A137" s="599"/>
      <c r="B137" s="557"/>
      <c r="C137" s="626"/>
      <c r="D137" s="190" t="s">
        <v>738</v>
      </c>
      <c r="E137" s="165">
        <v>0</v>
      </c>
      <c r="F137" s="525">
        <v>0</v>
      </c>
      <c r="G137" s="33"/>
      <c r="H137" s="33"/>
      <c r="I137" s="33"/>
      <c r="J137" s="34" t="str">
        <f t="shared" si="4"/>
        <v/>
      </c>
      <c r="K137" s="34" t="str">
        <f t="shared" si="5"/>
        <v/>
      </c>
      <c r="L137" s="34" t="str">
        <f t="shared" si="6"/>
        <v/>
      </c>
      <c r="M137" s="34" t="str">
        <f t="shared" si="7"/>
        <v/>
      </c>
      <c r="P137" s="299"/>
      <c r="Q137" s="169"/>
      <c r="R137" s="299"/>
      <c r="S137" s="331"/>
    </row>
    <row r="138" spans="1:19" s="52" customFormat="1" ht="15" customHeight="1">
      <c r="A138" s="600"/>
      <c r="B138" s="557"/>
      <c r="C138" s="605"/>
      <c r="D138" s="191" t="s">
        <v>556</v>
      </c>
      <c r="E138" s="165">
        <v>0</v>
      </c>
      <c r="F138" s="525">
        <v>0</v>
      </c>
      <c r="G138" s="33"/>
      <c r="H138" s="33"/>
      <c r="I138" s="33"/>
      <c r="J138" s="34" t="str">
        <f t="shared" si="4"/>
        <v/>
      </c>
      <c r="K138" s="34" t="str">
        <f t="shared" si="5"/>
        <v/>
      </c>
      <c r="L138" s="34" t="str">
        <f t="shared" si="6"/>
        <v/>
      </c>
      <c r="M138" s="34" t="str">
        <f t="shared" si="7"/>
        <v/>
      </c>
      <c r="P138" s="299"/>
      <c r="Q138" s="169"/>
      <c r="R138" s="299"/>
      <c r="S138" s="331"/>
    </row>
    <row r="139" spans="1:19" s="52" customFormat="1" ht="15" customHeight="1">
      <c r="A139" s="623">
        <v>6</v>
      </c>
      <c r="B139" s="556" t="str">
        <f>'1.Metas ATD H.'!B56</f>
        <v>Jerez</v>
      </c>
      <c r="C139" s="604" t="s">
        <v>3</v>
      </c>
      <c r="D139" s="190" t="s">
        <v>542</v>
      </c>
      <c r="E139" s="165">
        <v>0</v>
      </c>
      <c r="F139" s="525">
        <v>0</v>
      </c>
      <c r="G139" s="33"/>
      <c r="H139" s="33"/>
      <c r="I139" s="33"/>
      <c r="J139" s="34" t="str">
        <f t="shared" si="4"/>
        <v/>
      </c>
      <c r="K139" s="34" t="str">
        <f t="shared" si="5"/>
        <v/>
      </c>
      <c r="L139" s="34" t="str">
        <f t="shared" si="6"/>
        <v/>
      </c>
      <c r="M139" s="34" t="str">
        <f t="shared" si="7"/>
        <v/>
      </c>
      <c r="P139" s="299"/>
      <c r="Q139" s="169"/>
      <c r="R139" s="299"/>
      <c r="S139" s="331"/>
    </row>
    <row r="140" spans="1:19" s="52" customFormat="1" ht="15" customHeight="1">
      <c r="A140" s="624"/>
      <c r="B140" s="557"/>
      <c r="C140" s="626"/>
      <c r="D140" s="191" t="s">
        <v>527</v>
      </c>
      <c r="E140" s="165">
        <v>0</v>
      </c>
      <c r="F140" s="525">
        <v>0</v>
      </c>
      <c r="G140" s="33"/>
      <c r="H140" s="33"/>
      <c r="I140" s="33"/>
      <c r="J140" s="34" t="str">
        <f t="shared" si="4"/>
        <v/>
      </c>
      <c r="K140" s="34" t="str">
        <f t="shared" si="5"/>
        <v/>
      </c>
      <c r="L140" s="34" t="str">
        <f t="shared" si="6"/>
        <v/>
      </c>
      <c r="M140" s="34" t="str">
        <f t="shared" si="7"/>
        <v/>
      </c>
      <c r="P140" s="299"/>
      <c r="Q140" s="169"/>
      <c r="R140" s="299"/>
      <c r="S140" s="331"/>
    </row>
    <row r="141" spans="1:19" s="52" customFormat="1" ht="15" customHeight="1">
      <c r="A141" s="624"/>
      <c r="B141" s="557"/>
      <c r="C141" s="626"/>
      <c r="D141" s="191" t="s">
        <v>528</v>
      </c>
      <c r="E141" s="165">
        <v>0</v>
      </c>
      <c r="F141" s="525">
        <v>0</v>
      </c>
      <c r="G141" s="33"/>
      <c r="H141" s="33"/>
      <c r="I141" s="33"/>
      <c r="J141" s="34" t="str">
        <f t="shared" si="4"/>
        <v/>
      </c>
      <c r="K141" s="34" t="str">
        <f t="shared" si="5"/>
        <v/>
      </c>
      <c r="L141" s="34" t="str">
        <f t="shared" si="6"/>
        <v/>
      </c>
      <c r="M141" s="34" t="str">
        <f t="shared" si="7"/>
        <v/>
      </c>
      <c r="P141" s="299"/>
      <c r="Q141" s="169"/>
      <c r="R141" s="299"/>
      <c r="S141" s="331"/>
    </row>
    <row r="142" spans="1:19" s="52" customFormat="1" ht="15" customHeight="1">
      <c r="A142" s="624"/>
      <c r="B142" s="557"/>
      <c r="C142" s="626"/>
      <c r="D142" s="191" t="s">
        <v>529</v>
      </c>
      <c r="E142" s="165">
        <v>0</v>
      </c>
      <c r="F142" s="525">
        <v>0</v>
      </c>
      <c r="G142" s="33"/>
      <c r="H142" s="33"/>
      <c r="I142" s="33"/>
      <c r="J142" s="34" t="str">
        <f t="shared" si="4"/>
        <v/>
      </c>
      <c r="K142" s="34" t="str">
        <f t="shared" si="5"/>
        <v/>
      </c>
      <c r="L142" s="34" t="str">
        <f t="shared" si="6"/>
        <v/>
      </c>
      <c r="M142" s="34" t="str">
        <f t="shared" si="7"/>
        <v/>
      </c>
      <c r="P142" s="299"/>
      <c r="Q142" s="169"/>
      <c r="R142" s="299"/>
      <c r="S142" s="331"/>
    </row>
    <row r="143" spans="1:19" s="52" customFormat="1" ht="15" customHeight="1">
      <c r="A143" s="624"/>
      <c r="B143" s="557"/>
      <c r="C143" s="626"/>
      <c r="D143" s="190" t="s">
        <v>738</v>
      </c>
      <c r="E143" s="165">
        <v>0</v>
      </c>
      <c r="F143" s="525">
        <v>0</v>
      </c>
      <c r="G143" s="33"/>
      <c r="H143" s="33"/>
      <c r="I143" s="33"/>
      <c r="J143" s="34" t="str">
        <f t="shared" si="4"/>
        <v/>
      </c>
      <c r="K143" s="34" t="str">
        <f t="shared" si="5"/>
        <v/>
      </c>
      <c r="L143" s="34" t="str">
        <f t="shared" si="6"/>
        <v/>
      </c>
      <c r="M143" s="34" t="str">
        <f t="shared" si="7"/>
        <v/>
      </c>
      <c r="P143" s="299"/>
      <c r="Q143" s="169"/>
      <c r="R143" s="299"/>
      <c r="S143" s="331"/>
    </row>
    <row r="144" spans="1:19" s="52" customFormat="1" ht="15" customHeight="1">
      <c r="A144" s="624"/>
      <c r="B144" s="557"/>
      <c r="C144" s="605"/>
      <c r="D144" s="191" t="s">
        <v>556</v>
      </c>
      <c r="E144" s="165">
        <v>0</v>
      </c>
      <c r="F144" s="525">
        <v>0</v>
      </c>
      <c r="G144" s="33"/>
      <c r="H144" s="33"/>
      <c r="I144" s="33"/>
      <c r="J144" s="34" t="str">
        <f t="shared" si="4"/>
        <v/>
      </c>
      <c r="K144" s="34" t="str">
        <f t="shared" si="5"/>
        <v/>
      </c>
      <c r="L144" s="34" t="str">
        <f t="shared" si="6"/>
        <v/>
      </c>
      <c r="M144" s="34" t="str">
        <f t="shared" si="7"/>
        <v/>
      </c>
      <c r="P144" s="299"/>
      <c r="Q144" s="169"/>
      <c r="R144" s="299"/>
      <c r="S144" s="331"/>
    </row>
    <row r="145" spans="1:19" s="52" customFormat="1" ht="15" customHeight="1">
      <c r="A145" s="624"/>
      <c r="B145" s="557"/>
      <c r="C145" s="604" t="s">
        <v>4</v>
      </c>
      <c r="D145" s="190" t="s">
        <v>542</v>
      </c>
      <c r="E145" s="165">
        <v>0</v>
      </c>
      <c r="F145" s="525">
        <v>0</v>
      </c>
      <c r="G145" s="33"/>
      <c r="H145" s="33"/>
      <c r="I145" s="33"/>
      <c r="J145" s="34" t="str">
        <f t="shared" si="4"/>
        <v/>
      </c>
      <c r="K145" s="34" t="str">
        <f t="shared" si="5"/>
        <v/>
      </c>
      <c r="L145" s="34" t="str">
        <f t="shared" si="6"/>
        <v/>
      </c>
      <c r="M145" s="34" t="str">
        <f t="shared" si="7"/>
        <v/>
      </c>
      <c r="P145" s="299"/>
      <c r="Q145" s="169"/>
      <c r="R145" s="299"/>
      <c r="S145" s="331"/>
    </row>
    <row r="146" spans="1:19" s="52" customFormat="1" ht="15" customHeight="1">
      <c r="A146" s="624"/>
      <c r="B146" s="557"/>
      <c r="C146" s="626"/>
      <c r="D146" s="191" t="s">
        <v>527</v>
      </c>
      <c r="E146" s="165">
        <v>0</v>
      </c>
      <c r="F146" s="525">
        <v>0</v>
      </c>
      <c r="G146" s="33"/>
      <c r="H146" s="33"/>
      <c r="I146" s="33"/>
      <c r="J146" s="34" t="str">
        <f t="shared" si="4"/>
        <v/>
      </c>
      <c r="K146" s="34" t="str">
        <f t="shared" si="5"/>
        <v/>
      </c>
      <c r="L146" s="34" t="str">
        <f t="shared" si="6"/>
        <v/>
      </c>
      <c r="M146" s="34" t="str">
        <f t="shared" si="7"/>
        <v/>
      </c>
      <c r="P146" s="299"/>
      <c r="Q146" s="169"/>
      <c r="R146" s="299"/>
      <c r="S146" s="331"/>
    </row>
    <row r="147" spans="1:19" s="52" customFormat="1" ht="15" customHeight="1">
      <c r="A147" s="624"/>
      <c r="B147" s="557"/>
      <c r="C147" s="626"/>
      <c r="D147" s="191" t="s">
        <v>528</v>
      </c>
      <c r="E147" s="165">
        <v>0</v>
      </c>
      <c r="F147" s="525">
        <v>0</v>
      </c>
      <c r="G147" s="33"/>
      <c r="H147" s="33"/>
      <c r="I147" s="33"/>
      <c r="J147" s="34" t="str">
        <f t="shared" si="4"/>
        <v/>
      </c>
      <c r="K147" s="34" t="str">
        <f t="shared" si="5"/>
        <v/>
      </c>
      <c r="L147" s="34" t="str">
        <f t="shared" si="6"/>
        <v/>
      </c>
      <c r="M147" s="34" t="str">
        <f t="shared" si="7"/>
        <v/>
      </c>
      <c r="P147" s="299"/>
      <c r="Q147" s="169"/>
      <c r="R147" s="299"/>
      <c r="S147" s="331"/>
    </row>
    <row r="148" spans="1:19" s="52" customFormat="1" ht="15" customHeight="1">
      <c r="A148" s="624"/>
      <c r="B148" s="557"/>
      <c r="C148" s="626"/>
      <c r="D148" s="191" t="s">
        <v>529</v>
      </c>
      <c r="E148" s="165">
        <v>0</v>
      </c>
      <c r="F148" s="525">
        <v>0</v>
      </c>
      <c r="G148" s="33"/>
      <c r="H148" s="33"/>
      <c r="I148" s="33"/>
      <c r="J148" s="34" t="str">
        <f t="shared" ref="J148:J214" si="8">IFERROR((F148/E148),"")</f>
        <v/>
      </c>
      <c r="K148" s="34" t="str">
        <f t="shared" ref="K148:K214" si="9">IFERROR(((F148+G148)/E148),"")</f>
        <v/>
      </c>
      <c r="L148" s="34" t="str">
        <f t="shared" ref="L148:L214" si="10">IFERROR(((F148+G148+H148)/E148),"")</f>
        <v/>
      </c>
      <c r="M148" s="34" t="str">
        <f t="shared" ref="M148:M214" si="11">IFERROR(((F148+G148+H148+I148)/E148),"")</f>
        <v/>
      </c>
      <c r="P148" s="299"/>
      <c r="Q148" s="169"/>
      <c r="R148" s="299"/>
      <c r="S148" s="331"/>
    </row>
    <row r="149" spans="1:19" s="52" customFormat="1" ht="15" customHeight="1">
      <c r="A149" s="624"/>
      <c r="B149" s="557"/>
      <c r="C149" s="626"/>
      <c r="D149" s="190" t="s">
        <v>738</v>
      </c>
      <c r="E149" s="165">
        <v>0</v>
      </c>
      <c r="F149" s="525">
        <v>0</v>
      </c>
      <c r="G149" s="33"/>
      <c r="H149" s="33"/>
      <c r="I149" s="33"/>
      <c r="J149" s="34" t="str">
        <f t="shared" si="8"/>
        <v/>
      </c>
      <c r="K149" s="34" t="str">
        <f t="shared" si="9"/>
        <v/>
      </c>
      <c r="L149" s="34" t="str">
        <f t="shared" si="10"/>
        <v/>
      </c>
      <c r="M149" s="34" t="str">
        <f t="shared" si="11"/>
        <v/>
      </c>
      <c r="P149" s="299"/>
      <c r="Q149" s="169"/>
      <c r="R149" s="299"/>
      <c r="S149" s="331"/>
    </row>
    <row r="150" spans="1:19" s="52" customFormat="1" ht="15" customHeight="1">
      <c r="A150" s="624"/>
      <c r="B150" s="557"/>
      <c r="C150" s="605"/>
      <c r="D150" s="191" t="s">
        <v>556</v>
      </c>
      <c r="E150" s="165">
        <v>0</v>
      </c>
      <c r="F150" s="525">
        <v>0</v>
      </c>
      <c r="G150" s="33"/>
      <c r="H150" s="33"/>
      <c r="I150" s="33"/>
      <c r="J150" s="34" t="str">
        <f t="shared" si="8"/>
        <v/>
      </c>
      <c r="K150" s="34" t="str">
        <f t="shared" si="9"/>
        <v/>
      </c>
      <c r="L150" s="34" t="str">
        <f t="shared" si="10"/>
        <v/>
      </c>
      <c r="M150" s="34" t="str">
        <f t="shared" si="11"/>
        <v/>
      </c>
      <c r="P150" s="299"/>
      <c r="Q150" s="169"/>
      <c r="R150" s="299"/>
      <c r="S150" s="331"/>
    </row>
    <row r="151" spans="1:19" s="52" customFormat="1" ht="15" customHeight="1">
      <c r="A151" s="624"/>
      <c r="B151" s="557"/>
      <c r="C151" s="604" t="s">
        <v>5</v>
      </c>
      <c r="D151" s="190" t="s">
        <v>542</v>
      </c>
      <c r="E151" s="165">
        <v>0</v>
      </c>
      <c r="F151" s="525">
        <v>0</v>
      </c>
      <c r="G151" s="33"/>
      <c r="H151" s="33"/>
      <c r="I151" s="33"/>
      <c r="J151" s="34" t="str">
        <f t="shared" si="8"/>
        <v/>
      </c>
      <c r="K151" s="34" t="str">
        <f t="shared" si="9"/>
        <v/>
      </c>
      <c r="L151" s="34" t="str">
        <f t="shared" si="10"/>
        <v/>
      </c>
      <c r="M151" s="34" t="str">
        <f t="shared" si="11"/>
        <v/>
      </c>
      <c r="P151" s="299"/>
      <c r="Q151" s="169"/>
      <c r="R151" s="299"/>
      <c r="S151" s="331"/>
    </row>
    <row r="152" spans="1:19" s="52" customFormat="1" ht="15" customHeight="1">
      <c r="A152" s="624"/>
      <c r="B152" s="557"/>
      <c r="C152" s="626"/>
      <c r="D152" s="191" t="s">
        <v>527</v>
      </c>
      <c r="E152" s="165">
        <v>0</v>
      </c>
      <c r="F152" s="525">
        <v>0</v>
      </c>
      <c r="G152" s="33"/>
      <c r="H152" s="33"/>
      <c r="I152" s="33"/>
      <c r="J152" s="34" t="str">
        <f t="shared" si="8"/>
        <v/>
      </c>
      <c r="K152" s="34" t="str">
        <f t="shared" si="9"/>
        <v/>
      </c>
      <c r="L152" s="34" t="str">
        <f t="shared" si="10"/>
        <v/>
      </c>
      <c r="M152" s="34" t="str">
        <f t="shared" si="11"/>
        <v/>
      </c>
      <c r="P152" s="299"/>
      <c r="Q152" s="169"/>
      <c r="R152" s="299"/>
      <c r="S152" s="331"/>
    </row>
    <row r="153" spans="1:19" s="52" customFormat="1" ht="15" customHeight="1">
      <c r="A153" s="624"/>
      <c r="B153" s="557"/>
      <c r="C153" s="626"/>
      <c r="D153" s="191" t="s">
        <v>528</v>
      </c>
      <c r="E153" s="165">
        <v>0</v>
      </c>
      <c r="F153" s="525">
        <v>0</v>
      </c>
      <c r="G153" s="33"/>
      <c r="H153" s="33"/>
      <c r="I153" s="33"/>
      <c r="J153" s="34" t="str">
        <f t="shared" si="8"/>
        <v/>
      </c>
      <c r="K153" s="34" t="str">
        <f t="shared" si="9"/>
        <v/>
      </c>
      <c r="L153" s="34" t="str">
        <f t="shared" si="10"/>
        <v/>
      </c>
      <c r="M153" s="34" t="str">
        <f t="shared" si="11"/>
        <v/>
      </c>
      <c r="P153" s="299"/>
      <c r="Q153" s="169"/>
      <c r="R153" s="299"/>
      <c r="S153" s="331"/>
    </row>
    <row r="154" spans="1:19" s="52" customFormat="1" ht="15" customHeight="1">
      <c r="A154" s="624"/>
      <c r="B154" s="557"/>
      <c r="C154" s="626"/>
      <c r="D154" s="191" t="s">
        <v>529</v>
      </c>
      <c r="E154" s="165">
        <v>0</v>
      </c>
      <c r="F154" s="525">
        <v>0</v>
      </c>
      <c r="G154" s="33"/>
      <c r="H154" s="33"/>
      <c r="I154" s="33"/>
      <c r="J154" s="34" t="str">
        <f t="shared" si="8"/>
        <v/>
      </c>
      <c r="K154" s="34" t="str">
        <f t="shared" si="9"/>
        <v/>
      </c>
      <c r="L154" s="34" t="str">
        <f t="shared" si="10"/>
        <v/>
      </c>
      <c r="M154" s="34" t="str">
        <f t="shared" si="11"/>
        <v/>
      </c>
      <c r="P154" s="299"/>
      <c r="Q154" s="169"/>
      <c r="R154" s="299"/>
      <c r="S154" s="331"/>
    </row>
    <row r="155" spans="1:19" s="52" customFormat="1" ht="15" customHeight="1">
      <c r="A155" s="624"/>
      <c r="B155" s="557"/>
      <c r="C155" s="626"/>
      <c r="D155" s="190" t="s">
        <v>738</v>
      </c>
      <c r="E155" s="165">
        <v>0</v>
      </c>
      <c r="F155" s="525">
        <v>0</v>
      </c>
      <c r="G155" s="33"/>
      <c r="H155" s="33"/>
      <c r="I155" s="33"/>
      <c r="J155" s="34" t="str">
        <f t="shared" si="8"/>
        <v/>
      </c>
      <c r="K155" s="34" t="str">
        <f t="shared" si="9"/>
        <v/>
      </c>
      <c r="L155" s="34" t="str">
        <f t="shared" si="10"/>
        <v/>
      </c>
      <c r="M155" s="34" t="str">
        <f t="shared" si="11"/>
        <v/>
      </c>
      <c r="P155" s="299"/>
      <c r="Q155" s="169"/>
      <c r="R155" s="299"/>
      <c r="S155" s="331"/>
    </row>
    <row r="156" spans="1:19" s="52" customFormat="1" ht="15" customHeight="1">
      <c r="A156" s="624"/>
      <c r="B156" s="557"/>
      <c r="C156" s="626"/>
      <c r="D156" s="191" t="s">
        <v>556</v>
      </c>
      <c r="E156" s="165">
        <v>0</v>
      </c>
      <c r="F156" s="525">
        <v>0</v>
      </c>
      <c r="G156" s="33"/>
      <c r="H156" s="33"/>
      <c r="I156" s="33"/>
      <c r="J156" s="34" t="str">
        <f t="shared" si="8"/>
        <v/>
      </c>
      <c r="K156" s="34" t="str">
        <f t="shared" si="9"/>
        <v/>
      </c>
      <c r="L156" s="34" t="str">
        <f t="shared" si="10"/>
        <v/>
      </c>
      <c r="M156" s="34" t="str">
        <f t="shared" si="11"/>
        <v/>
      </c>
      <c r="P156" s="299"/>
      <c r="Q156" s="169"/>
      <c r="R156" s="299"/>
      <c r="S156" s="331"/>
    </row>
    <row r="157" spans="1:19" s="52" customFormat="1" ht="15" customHeight="1">
      <c r="A157" s="624"/>
      <c r="B157" s="557"/>
      <c r="C157" s="605"/>
      <c r="D157" s="190" t="s">
        <v>616</v>
      </c>
      <c r="E157" s="165">
        <v>0</v>
      </c>
      <c r="F157" s="525">
        <v>0</v>
      </c>
      <c r="G157" s="33"/>
      <c r="H157" s="33"/>
      <c r="I157" s="33"/>
      <c r="J157" s="34" t="str">
        <f t="shared" si="8"/>
        <v/>
      </c>
      <c r="K157" s="34" t="str">
        <f t="shared" si="9"/>
        <v/>
      </c>
      <c r="L157" s="34" t="str">
        <f t="shared" si="10"/>
        <v/>
      </c>
      <c r="M157" s="34" t="str">
        <f t="shared" si="11"/>
        <v/>
      </c>
      <c r="P157" s="299"/>
      <c r="Q157" s="169"/>
      <c r="R157" s="299"/>
      <c r="S157" s="331"/>
    </row>
    <row r="158" spans="1:19" s="52" customFormat="1" ht="15" customHeight="1">
      <c r="A158" s="624"/>
      <c r="B158" s="557"/>
      <c r="C158" s="604" t="s">
        <v>6</v>
      </c>
      <c r="D158" s="190" t="s">
        <v>542</v>
      </c>
      <c r="E158" s="165">
        <v>0</v>
      </c>
      <c r="F158" s="525">
        <v>0</v>
      </c>
      <c r="G158" s="33"/>
      <c r="H158" s="33"/>
      <c r="I158" s="33"/>
      <c r="J158" s="34" t="str">
        <f t="shared" si="8"/>
        <v/>
      </c>
      <c r="K158" s="34" t="str">
        <f t="shared" si="9"/>
        <v/>
      </c>
      <c r="L158" s="34" t="str">
        <f t="shared" si="10"/>
        <v/>
      </c>
      <c r="M158" s="34" t="str">
        <f t="shared" si="11"/>
        <v/>
      </c>
      <c r="P158" s="299"/>
      <c r="Q158" s="169"/>
      <c r="R158" s="299"/>
      <c r="S158" s="331"/>
    </row>
    <row r="159" spans="1:19" s="52" customFormat="1" ht="15" customHeight="1">
      <c r="A159" s="624"/>
      <c r="B159" s="557"/>
      <c r="C159" s="626"/>
      <c r="D159" s="191" t="s">
        <v>527</v>
      </c>
      <c r="E159" s="165">
        <v>0</v>
      </c>
      <c r="F159" s="525">
        <v>0</v>
      </c>
      <c r="G159" s="33"/>
      <c r="H159" s="33"/>
      <c r="I159" s="33"/>
      <c r="J159" s="34" t="str">
        <f t="shared" si="8"/>
        <v/>
      </c>
      <c r="K159" s="34" t="str">
        <f t="shared" si="9"/>
        <v/>
      </c>
      <c r="L159" s="34" t="str">
        <f t="shared" si="10"/>
        <v/>
      </c>
      <c r="M159" s="34" t="str">
        <f t="shared" si="11"/>
        <v/>
      </c>
      <c r="P159" s="299"/>
      <c r="Q159" s="169"/>
      <c r="R159" s="299"/>
      <c r="S159" s="331"/>
    </row>
    <row r="160" spans="1:19" s="52" customFormat="1" ht="15" customHeight="1">
      <c r="A160" s="624"/>
      <c r="B160" s="557"/>
      <c r="C160" s="626"/>
      <c r="D160" s="191" t="s">
        <v>528</v>
      </c>
      <c r="E160" s="165">
        <v>1</v>
      </c>
      <c r="F160" s="33">
        <v>1</v>
      </c>
      <c r="G160" s="33"/>
      <c r="H160" s="33"/>
      <c r="I160" s="33"/>
      <c r="J160" s="34">
        <f t="shared" si="8"/>
        <v>1</v>
      </c>
      <c r="K160" s="34">
        <f t="shared" si="9"/>
        <v>1</v>
      </c>
      <c r="L160" s="34">
        <f t="shared" si="10"/>
        <v>1</v>
      </c>
      <c r="M160" s="34">
        <f t="shared" si="11"/>
        <v>1</v>
      </c>
      <c r="P160" s="299"/>
      <c r="Q160" s="169"/>
      <c r="R160" s="299"/>
      <c r="S160" s="331"/>
    </row>
    <row r="161" spans="1:19" s="52" customFormat="1" ht="15" customHeight="1">
      <c r="A161" s="624"/>
      <c r="B161" s="557"/>
      <c r="C161" s="626"/>
      <c r="D161" s="191" t="s">
        <v>529</v>
      </c>
      <c r="E161" s="165">
        <v>0</v>
      </c>
      <c r="F161" s="525">
        <v>0</v>
      </c>
      <c r="G161" s="33"/>
      <c r="H161" s="33"/>
      <c r="I161" s="33"/>
      <c r="J161" s="34" t="str">
        <f t="shared" si="8"/>
        <v/>
      </c>
      <c r="K161" s="34" t="str">
        <f t="shared" si="9"/>
        <v/>
      </c>
      <c r="L161" s="34" t="str">
        <f t="shared" si="10"/>
        <v/>
      </c>
      <c r="M161" s="34" t="str">
        <f t="shared" si="11"/>
        <v/>
      </c>
      <c r="P161" s="299"/>
      <c r="Q161" s="169"/>
      <c r="R161" s="299"/>
      <c r="S161" s="331"/>
    </row>
    <row r="162" spans="1:19" s="52" customFormat="1" ht="15" customHeight="1">
      <c r="A162" s="624"/>
      <c r="B162" s="557"/>
      <c r="C162" s="626"/>
      <c r="D162" s="190" t="s">
        <v>738</v>
      </c>
      <c r="E162" s="165">
        <v>0</v>
      </c>
      <c r="F162" s="525">
        <v>0</v>
      </c>
      <c r="G162" s="33"/>
      <c r="H162" s="33"/>
      <c r="I162" s="33"/>
      <c r="J162" s="34" t="str">
        <f t="shared" si="8"/>
        <v/>
      </c>
      <c r="K162" s="34" t="str">
        <f t="shared" si="9"/>
        <v/>
      </c>
      <c r="L162" s="34" t="str">
        <f t="shared" si="10"/>
        <v/>
      </c>
      <c r="M162" s="34" t="str">
        <f t="shared" si="11"/>
        <v/>
      </c>
      <c r="P162" s="299"/>
      <c r="Q162" s="169"/>
      <c r="R162" s="299"/>
      <c r="S162" s="331"/>
    </row>
    <row r="163" spans="1:19" s="52" customFormat="1" ht="15" customHeight="1">
      <c r="A163" s="625"/>
      <c r="B163" s="557"/>
      <c r="C163" s="605"/>
      <c r="D163" s="191" t="s">
        <v>556</v>
      </c>
      <c r="E163" s="165">
        <v>0</v>
      </c>
      <c r="F163" s="525">
        <v>0</v>
      </c>
      <c r="G163" s="33"/>
      <c r="H163" s="33"/>
      <c r="I163" s="33"/>
      <c r="J163" s="34" t="str">
        <f t="shared" si="8"/>
        <v/>
      </c>
      <c r="K163" s="34" t="str">
        <f t="shared" si="9"/>
        <v/>
      </c>
      <c r="L163" s="34" t="str">
        <f t="shared" si="10"/>
        <v/>
      </c>
      <c r="M163" s="34" t="str">
        <f t="shared" si="11"/>
        <v/>
      </c>
      <c r="P163" s="299"/>
      <c r="Q163" s="169"/>
      <c r="R163" s="299"/>
      <c r="S163" s="331"/>
    </row>
    <row r="164" spans="1:19" s="52" customFormat="1" ht="15" customHeight="1">
      <c r="A164" s="598">
        <v>7</v>
      </c>
      <c r="B164" s="556" t="str">
        <f>'1.Metas ATD H.'!B64</f>
        <v>Fresnillo</v>
      </c>
      <c r="C164" s="604" t="s">
        <v>3</v>
      </c>
      <c r="D164" s="190" t="s">
        <v>542</v>
      </c>
      <c r="E164" s="165">
        <v>0</v>
      </c>
      <c r="F164" s="525">
        <v>0</v>
      </c>
      <c r="G164" s="33"/>
      <c r="H164" s="33"/>
      <c r="I164" s="33"/>
      <c r="J164" s="34" t="str">
        <f t="shared" si="8"/>
        <v/>
      </c>
      <c r="K164" s="34" t="str">
        <f t="shared" si="9"/>
        <v/>
      </c>
      <c r="L164" s="34" t="str">
        <f t="shared" si="10"/>
        <v/>
      </c>
      <c r="M164" s="34" t="str">
        <f t="shared" si="11"/>
        <v/>
      </c>
      <c r="P164" s="299"/>
      <c r="Q164" s="169"/>
      <c r="R164" s="299"/>
      <c r="S164" s="331"/>
    </row>
    <row r="165" spans="1:19" s="52" customFormat="1" ht="15" customHeight="1">
      <c r="A165" s="599"/>
      <c r="B165" s="557"/>
      <c r="C165" s="626"/>
      <c r="D165" s="191" t="s">
        <v>527</v>
      </c>
      <c r="E165" s="165">
        <v>0</v>
      </c>
      <c r="F165" s="525">
        <v>0</v>
      </c>
      <c r="G165" s="33"/>
      <c r="H165" s="33"/>
      <c r="I165" s="33"/>
      <c r="J165" s="34" t="str">
        <f t="shared" si="8"/>
        <v/>
      </c>
      <c r="K165" s="34" t="str">
        <f t="shared" si="9"/>
        <v/>
      </c>
      <c r="L165" s="34" t="str">
        <f t="shared" si="10"/>
        <v/>
      </c>
      <c r="M165" s="34" t="str">
        <f t="shared" si="11"/>
        <v/>
      </c>
      <c r="P165" s="299"/>
      <c r="Q165" s="169"/>
      <c r="R165" s="299"/>
      <c r="S165" s="331"/>
    </row>
    <row r="166" spans="1:19" s="52" customFormat="1" ht="15" customHeight="1">
      <c r="A166" s="599"/>
      <c r="B166" s="557"/>
      <c r="C166" s="626"/>
      <c r="D166" s="191" t="s">
        <v>528</v>
      </c>
      <c r="E166" s="165">
        <v>0</v>
      </c>
      <c r="F166" s="525">
        <v>0</v>
      </c>
      <c r="G166" s="33"/>
      <c r="H166" s="33"/>
      <c r="I166" s="33"/>
      <c r="J166" s="34" t="str">
        <f t="shared" si="8"/>
        <v/>
      </c>
      <c r="K166" s="34" t="str">
        <f t="shared" si="9"/>
        <v/>
      </c>
      <c r="L166" s="34" t="str">
        <f t="shared" si="10"/>
        <v/>
      </c>
      <c r="M166" s="34" t="str">
        <f t="shared" si="11"/>
        <v/>
      </c>
      <c r="P166" s="299"/>
      <c r="Q166" s="169"/>
      <c r="R166" s="299"/>
      <c r="S166" s="331"/>
    </row>
    <row r="167" spans="1:19" s="52" customFormat="1" ht="15" customHeight="1">
      <c r="A167" s="599"/>
      <c r="B167" s="557"/>
      <c r="C167" s="626"/>
      <c r="D167" s="191" t="s">
        <v>529</v>
      </c>
      <c r="E167" s="165">
        <v>0</v>
      </c>
      <c r="F167" s="525">
        <v>0</v>
      </c>
      <c r="G167" s="33"/>
      <c r="H167" s="33"/>
      <c r="I167" s="33"/>
      <c r="J167" s="34" t="str">
        <f t="shared" si="8"/>
        <v/>
      </c>
      <c r="K167" s="34" t="str">
        <f t="shared" si="9"/>
        <v/>
      </c>
      <c r="L167" s="34" t="str">
        <f t="shared" si="10"/>
        <v/>
      </c>
      <c r="M167" s="34" t="str">
        <f t="shared" si="11"/>
        <v/>
      </c>
      <c r="P167" s="299"/>
      <c r="Q167" s="169"/>
      <c r="R167" s="299"/>
      <c r="S167" s="331"/>
    </row>
    <row r="168" spans="1:19" s="52" customFormat="1" ht="15" customHeight="1">
      <c r="A168" s="599"/>
      <c r="B168" s="557"/>
      <c r="C168" s="626"/>
      <c r="D168" s="190" t="s">
        <v>738</v>
      </c>
      <c r="E168" s="165">
        <v>0</v>
      </c>
      <c r="F168" s="525">
        <v>0</v>
      </c>
      <c r="G168" s="33"/>
      <c r="H168" s="33"/>
      <c r="I168" s="33"/>
      <c r="J168" s="34" t="str">
        <f t="shared" si="8"/>
        <v/>
      </c>
      <c r="K168" s="34" t="str">
        <f t="shared" si="9"/>
        <v/>
      </c>
      <c r="L168" s="34" t="str">
        <f t="shared" si="10"/>
        <v/>
      </c>
      <c r="M168" s="34" t="str">
        <f t="shared" si="11"/>
        <v/>
      </c>
      <c r="P168" s="299"/>
      <c r="Q168" s="169"/>
      <c r="R168" s="299"/>
      <c r="S168" s="331"/>
    </row>
    <row r="169" spans="1:19" s="52" customFormat="1" ht="15" customHeight="1">
      <c r="A169" s="599"/>
      <c r="B169" s="557"/>
      <c r="C169" s="605"/>
      <c r="D169" s="191" t="s">
        <v>556</v>
      </c>
      <c r="E169" s="165">
        <v>0</v>
      </c>
      <c r="F169" s="525">
        <v>0</v>
      </c>
      <c r="G169" s="33"/>
      <c r="H169" s="33"/>
      <c r="I169" s="33"/>
      <c r="J169" s="34" t="str">
        <f t="shared" si="8"/>
        <v/>
      </c>
      <c r="K169" s="34" t="str">
        <f t="shared" si="9"/>
        <v/>
      </c>
      <c r="L169" s="34" t="str">
        <f t="shared" si="10"/>
        <v/>
      </c>
      <c r="M169" s="34" t="str">
        <f t="shared" si="11"/>
        <v/>
      </c>
      <c r="P169" s="299"/>
      <c r="Q169" s="169"/>
      <c r="R169" s="299"/>
      <c r="S169" s="331"/>
    </row>
    <row r="170" spans="1:19" s="52" customFormat="1" ht="15" customHeight="1">
      <c r="A170" s="599"/>
      <c r="B170" s="557"/>
      <c r="C170" s="604" t="s">
        <v>4</v>
      </c>
      <c r="D170" s="190" t="s">
        <v>542</v>
      </c>
      <c r="E170" s="165">
        <v>0</v>
      </c>
      <c r="F170" s="525">
        <v>0</v>
      </c>
      <c r="G170" s="33"/>
      <c r="H170" s="33"/>
      <c r="I170" s="33"/>
      <c r="J170" s="34" t="str">
        <f t="shared" si="8"/>
        <v/>
      </c>
      <c r="K170" s="34" t="str">
        <f t="shared" si="9"/>
        <v/>
      </c>
      <c r="L170" s="34" t="str">
        <f t="shared" si="10"/>
        <v/>
      </c>
      <c r="M170" s="34" t="str">
        <f t="shared" si="11"/>
        <v/>
      </c>
      <c r="P170" s="299"/>
      <c r="Q170" s="169"/>
      <c r="R170" s="299"/>
      <c r="S170" s="331"/>
    </row>
    <row r="171" spans="1:19" s="52" customFormat="1" ht="15" customHeight="1">
      <c r="A171" s="599"/>
      <c r="B171" s="557"/>
      <c r="C171" s="626"/>
      <c r="D171" s="191" t="s">
        <v>527</v>
      </c>
      <c r="E171" s="165">
        <v>0</v>
      </c>
      <c r="F171" s="525">
        <v>0</v>
      </c>
      <c r="G171" s="33"/>
      <c r="H171" s="33"/>
      <c r="I171" s="33"/>
      <c r="J171" s="34" t="str">
        <f t="shared" si="8"/>
        <v/>
      </c>
      <c r="K171" s="34" t="str">
        <f t="shared" si="9"/>
        <v/>
      </c>
      <c r="L171" s="34" t="str">
        <f t="shared" si="10"/>
        <v/>
      </c>
      <c r="M171" s="34" t="str">
        <f t="shared" si="11"/>
        <v/>
      </c>
      <c r="P171" s="299"/>
      <c r="Q171" s="169"/>
      <c r="R171" s="299"/>
      <c r="S171" s="331"/>
    </row>
    <row r="172" spans="1:19" s="52" customFormat="1" ht="15" customHeight="1">
      <c r="A172" s="599"/>
      <c r="B172" s="557"/>
      <c r="C172" s="626"/>
      <c r="D172" s="191" t="s">
        <v>528</v>
      </c>
      <c r="E172" s="165">
        <v>0</v>
      </c>
      <c r="F172" s="525">
        <v>0</v>
      </c>
      <c r="G172" s="33"/>
      <c r="H172" s="33"/>
      <c r="I172" s="33"/>
      <c r="J172" s="34" t="str">
        <f t="shared" si="8"/>
        <v/>
      </c>
      <c r="K172" s="34" t="str">
        <f t="shared" si="9"/>
        <v/>
      </c>
      <c r="L172" s="34" t="str">
        <f t="shared" si="10"/>
        <v/>
      </c>
      <c r="M172" s="34" t="str">
        <f t="shared" si="11"/>
        <v/>
      </c>
      <c r="P172" s="299"/>
      <c r="Q172" s="169"/>
      <c r="R172" s="299"/>
      <c r="S172" s="331"/>
    </row>
    <row r="173" spans="1:19" s="52" customFormat="1" ht="15" customHeight="1">
      <c r="A173" s="599"/>
      <c r="B173" s="557"/>
      <c r="C173" s="626"/>
      <c r="D173" s="191" t="s">
        <v>529</v>
      </c>
      <c r="E173" s="165">
        <v>0</v>
      </c>
      <c r="F173" s="525">
        <v>0</v>
      </c>
      <c r="G173" s="33"/>
      <c r="H173" s="33"/>
      <c r="I173" s="33"/>
      <c r="J173" s="34" t="str">
        <f t="shared" si="8"/>
        <v/>
      </c>
      <c r="K173" s="34" t="str">
        <f t="shared" si="9"/>
        <v/>
      </c>
      <c r="L173" s="34" t="str">
        <f t="shared" si="10"/>
        <v/>
      </c>
      <c r="M173" s="34" t="str">
        <f t="shared" si="11"/>
        <v/>
      </c>
      <c r="P173" s="299"/>
      <c r="Q173" s="169"/>
      <c r="R173" s="299"/>
      <c r="S173" s="331"/>
    </row>
    <row r="174" spans="1:19" s="52" customFormat="1" ht="15" customHeight="1">
      <c r="A174" s="599"/>
      <c r="B174" s="557"/>
      <c r="C174" s="626"/>
      <c r="D174" s="190" t="s">
        <v>738</v>
      </c>
      <c r="E174" s="165">
        <v>0</v>
      </c>
      <c r="F174" s="525">
        <v>0</v>
      </c>
      <c r="G174" s="33"/>
      <c r="H174" s="33"/>
      <c r="I174" s="33"/>
      <c r="J174" s="34" t="str">
        <f t="shared" si="8"/>
        <v/>
      </c>
      <c r="K174" s="34" t="str">
        <f t="shared" si="9"/>
        <v/>
      </c>
      <c r="L174" s="34" t="str">
        <f t="shared" si="10"/>
        <v/>
      </c>
      <c r="M174" s="34" t="str">
        <f t="shared" si="11"/>
        <v/>
      </c>
      <c r="P174" s="299"/>
      <c r="Q174" s="169"/>
      <c r="R174" s="299"/>
      <c r="S174" s="331"/>
    </row>
    <row r="175" spans="1:19" s="52" customFormat="1" ht="15" customHeight="1">
      <c r="A175" s="599"/>
      <c r="B175" s="557"/>
      <c r="C175" s="605"/>
      <c r="D175" s="191" t="s">
        <v>556</v>
      </c>
      <c r="E175" s="165">
        <v>0</v>
      </c>
      <c r="F175" s="525">
        <v>0</v>
      </c>
      <c r="G175" s="33"/>
      <c r="H175" s="33"/>
      <c r="I175" s="33"/>
      <c r="J175" s="34" t="str">
        <f t="shared" si="8"/>
        <v/>
      </c>
      <c r="K175" s="34" t="str">
        <f t="shared" si="9"/>
        <v/>
      </c>
      <c r="L175" s="34" t="str">
        <f t="shared" si="10"/>
        <v/>
      </c>
      <c r="M175" s="34" t="str">
        <f t="shared" si="11"/>
        <v/>
      </c>
      <c r="P175" s="299"/>
      <c r="Q175" s="169"/>
      <c r="R175" s="299"/>
      <c r="S175" s="331"/>
    </row>
    <row r="176" spans="1:19" s="52" customFormat="1" ht="15" customHeight="1">
      <c r="A176" s="599"/>
      <c r="B176" s="557"/>
      <c r="C176" s="604" t="s">
        <v>5</v>
      </c>
      <c r="D176" s="190" t="s">
        <v>542</v>
      </c>
      <c r="E176" s="165">
        <v>0</v>
      </c>
      <c r="F176" s="525">
        <v>0</v>
      </c>
      <c r="G176" s="33"/>
      <c r="H176" s="33"/>
      <c r="I176" s="33"/>
      <c r="J176" s="34" t="str">
        <f t="shared" si="8"/>
        <v/>
      </c>
      <c r="K176" s="34" t="str">
        <f t="shared" si="9"/>
        <v/>
      </c>
      <c r="L176" s="34" t="str">
        <f t="shared" si="10"/>
        <v/>
      </c>
      <c r="M176" s="34" t="str">
        <f t="shared" si="11"/>
        <v/>
      </c>
      <c r="P176" s="299"/>
      <c r="Q176" s="169"/>
      <c r="R176" s="299"/>
      <c r="S176" s="331"/>
    </row>
    <row r="177" spans="1:19" s="52" customFormat="1" ht="15" customHeight="1">
      <c r="A177" s="599"/>
      <c r="B177" s="557"/>
      <c r="C177" s="626"/>
      <c r="D177" s="191" t="s">
        <v>527</v>
      </c>
      <c r="E177" s="165">
        <v>2</v>
      </c>
      <c r="F177" s="33">
        <v>2</v>
      </c>
      <c r="G177" s="33"/>
      <c r="H177" s="33"/>
      <c r="I177" s="33"/>
      <c r="J177" s="34">
        <f t="shared" si="8"/>
        <v>1</v>
      </c>
      <c r="K177" s="34">
        <f t="shared" si="9"/>
        <v>1</v>
      </c>
      <c r="L177" s="34">
        <f t="shared" si="10"/>
        <v>1</v>
      </c>
      <c r="M177" s="34">
        <f t="shared" si="11"/>
        <v>1</v>
      </c>
      <c r="P177" s="299"/>
      <c r="Q177" s="169"/>
      <c r="R177" s="299"/>
      <c r="S177" s="331"/>
    </row>
    <row r="178" spans="1:19" s="52" customFormat="1" ht="15" customHeight="1">
      <c r="A178" s="599"/>
      <c r="B178" s="557"/>
      <c r="C178" s="626"/>
      <c r="D178" s="191" t="s">
        <v>528</v>
      </c>
      <c r="E178" s="165">
        <v>0</v>
      </c>
      <c r="F178" s="525">
        <v>0</v>
      </c>
      <c r="G178" s="33"/>
      <c r="H178" s="33"/>
      <c r="I178" s="33"/>
      <c r="J178" s="34" t="str">
        <f t="shared" si="8"/>
        <v/>
      </c>
      <c r="K178" s="34" t="str">
        <f t="shared" si="9"/>
        <v/>
      </c>
      <c r="L178" s="34" t="str">
        <f t="shared" si="10"/>
        <v/>
      </c>
      <c r="M178" s="34" t="str">
        <f t="shared" si="11"/>
        <v/>
      </c>
      <c r="P178" s="299"/>
      <c r="Q178" s="169"/>
      <c r="R178" s="299"/>
      <c r="S178" s="331"/>
    </row>
    <row r="179" spans="1:19" s="52" customFormat="1" ht="15" customHeight="1">
      <c r="A179" s="599"/>
      <c r="B179" s="557"/>
      <c r="C179" s="626"/>
      <c r="D179" s="191" t="s">
        <v>529</v>
      </c>
      <c r="E179" s="165">
        <v>0</v>
      </c>
      <c r="F179" s="525">
        <v>0</v>
      </c>
      <c r="G179" s="33"/>
      <c r="H179" s="33"/>
      <c r="I179" s="33"/>
      <c r="J179" s="34" t="str">
        <f t="shared" si="8"/>
        <v/>
      </c>
      <c r="K179" s="34" t="str">
        <f t="shared" si="9"/>
        <v/>
      </c>
      <c r="L179" s="34" t="str">
        <f t="shared" si="10"/>
        <v/>
      </c>
      <c r="M179" s="34" t="str">
        <f t="shared" si="11"/>
        <v/>
      </c>
      <c r="P179" s="299"/>
      <c r="Q179" s="169"/>
      <c r="R179" s="299"/>
      <c r="S179" s="331"/>
    </row>
    <row r="180" spans="1:19" s="52" customFormat="1" ht="15" customHeight="1">
      <c r="A180" s="599"/>
      <c r="B180" s="557"/>
      <c r="C180" s="626"/>
      <c r="D180" s="190" t="s">
        <v>738</v>
      </c>
      <c r="E180" s="165">
        <v>0</v>
      </c>
      <c r="F180" s="525">
        <v>0</v>
      </c>
      <c r="G180" s="33"/>
      <c r="H180" s="33"/>
      <c r="I180" s="33"/>
      <c r="J180" s="34" t="str">
        <f t="shared" si="8"/>
        <v/>
      </c>
      <c r="K180" s="34" t="str">
        <f t="shared" si="9"/>
        <v/>
      </c>
      <c r="L180" s="34" t="str">
        <f t="shared" si="10"/>
        <v/>
      </c>
      <c r="M180" s="34" t="str">
        <f t="shared" si="11"/>
        <v/>
      </c>
      <c r="P180" s="299"/>
      <c r="Q180" s="169"/>
      <c r="R180" s="299"/>
      <c r="S180" s="331"/>
    </row>
    <row r="181" spans="1:19" s="52" customFormat="1" ht="15" customHeight="1">
      <c r="A181" s="599"/>
      <c r="B181" s="557"/>
      <c r="C181" s="626"/>
      <c r="D181" s="191" t="s">
        <v>556</v>
      </c>
      <c r="E181" s="165">
        <v>0</v>
      </c>
      <c r="F181" s="525">
        <v>0</v>
      </c>
      <c r="G181" s="33"/>
      <c r="H181" s="33"/>
      <c r="I181" s="33"/>
      <c r="J181" s="34" t="str">
        <f t="shared" si="8"/>
        <v/>
      </c>
      <c r="K181" s="34" t="str">
        <f t="shared" si="9"/>
        <v/>
      </c>
      <c r="L181" s="34" t="str">
        <f t="shared" si="10"/>
        <v/>
      </c>
      <c r="M181" s="34" t="str">
        <f t="shared" si="11"/>
        <v/>
      </c>
      <c r="P181" s="299"/>
      <c r="Q181" s="169"/>
      <c r="R181" s="299"/>
      <c r="S181" s="331"/>
    </row>
    <row r="182" spans="1:19" s="52" customFormat="1" ht="15" customHeight="1">
      <c r="A182" s="599"/>
      <c r="B182" s="557"/>
      <c r="C182" s="605"/>
      <c r="D182" s="190" t="s">
        <v>616</v>
      </c>
      <c r="E182" s="165">
        <v>4</v>
      </c>
      <c r="F182" s="33">
        <v>4</v>
      </c>
      <c r="G182" s="33"/>
      <c r="H182" s="33"/>
      <c r="I182" s="33"/>
      <c r="J182" s="34">
        <f t="shared" si="8"/>
        <v>1</v>
      </c>
      <c r="K182" s="34">
        <f t="shared" si="9"/>
        <v>1</v>
      </c>
      <c r="L182" s="34">
        <f t="shared" si="10"/>
        <v>1</v>
      </c>
      <c r="M182" s="34">
        <f t="shared" si="11"/>
        <v>1</v>
      </c>
      <c r="P182" s="299"/>
      <c r="Q182" s="169"/>
      <c r="R182" s="299"/>
      <c r="S182" s="331"/>
    </row>
    <row r="183" spans="1:19" s="52" customFormat="1" ht="15" customHeight="1">
      <c r="A183" s="599"/>
      <c r="B183" s="557"/>
      <c r="C183" s="604" t="s">
        <v>6</v>
      </c>
      <c r="D183" s="190" t="s">
        <v>542</v>
      </c>
      <c r="E183" s="165">
        <v>0</v>
      </c>
      <c r="F183" s="33"/>
      <c r="G183" s="33"/>
      <c r="H183" s="33"/>
      <c r="I183" s="33"/>
      <c r="J183" s="34" t="str">
        <f t="shared" si="8"/>
        <v/>
      </c>
      <c r="K183" s="34" t="str">
        <f t="shared" si="9"/>
        <v/>
      </c>
      <c r="L183" s="34" t="str">
        <f t="shared" si="10"/>
        <v/>
      </c>
      <c r="M183" s="34" t="str">
        <f t="shared" si="11"/>
        <v/>
      </c>
      <c r="P183" s="299"/>
      <c r="Q183" s="169"/>
      <c r="R183" s="299"/>
      <c r="S183" s="331"/>
    </row>
    <row r="184" spans="1:19" s="52" customFormat="1" ht="15" customHeight="1">
      <c r="A184" s="599"/>
      <c r="B184" s="557"/>
      <c r="C184" s="626"/>
      <c r="D184" s="191" t="s">
        <v>527</v>
      </c>
      <c r="E184" s="165">
        <v>4</v>
      </c>
      <c r="F184" s="33">
        <v>4</v>
      </c>
      <c r="G184" s="33"/>
      <c r="H184" s="33"/>
      <c r="I184" s="33"/>
      <c r="J184" s="34">
        <f t="shared" si="8"/>
        <v>1</v>
      </c>
      <c r="K184" s="34">
        <f t="shared" si="9"/>
        <v>1</v>
      </c>
      <c r="L184" s="34">
        <f t="shared" si="10"/>
        <v>1</v>
      </c>
      <c r="M184" s="34">
        <f t="shared" si="11"/>
        <v>1</v>
      </c>
      <c r="P184" s="299"/>
      <c r="Q184" s="169"/>
      <c r="R184" s="299"/>
      <c r="S184" s="331"/>
    </row>
    <row r="185" spans="1:19" s="52" customFormat="1" ht="15" customHeight="1">
      <c r="A185" s="599"/>
      <c r="B185" s="557"/>
      <c r="C185" s="626"/>
      <c r="D185" s="191" t="s">
        <v>528</v>
      </c>
      <c r="E185" s="165">
        <v>0</v>
      </c>
      <c r="F185" s="525">
        <v>0</v>
      </c>
      <c r="G185" s="33"/>
      <c r="H185" s="33"/>
      <c r="I185" s="33"/>
      <c r="J185" s="34" t="str">
        <f t="shared" si="8"/>
        <v/>
      </c>
      <c r="K185" s="34" t="str">
        <f t="shared" si="9"/>
        <v/>
      </c>
      <c r="L185" s="34" t="str">
        <f t="shared" si="10"/>
        <v/>
      </c>
      <c r="M185" s="34" t="str">
        <f t="shared" si="11"/>
        <v/>
      </c>
      <c r="P185" s="299"/>
      <c r="Q185" s="169"/>
      <c r="R185" s="299"/>
      <c r="S185" s="331"/>
    </row>
    <row r="186" spans="1:19" s="52" customFormat="1" ht="15" customHeight="1">
      <c r="A186" s="599"/>
      <c r="B186" s="557"/>
      <c r="C186" s="626"/>
      <c r="D186" s="191" t="s">
        <v>529</v>
      </c>
      <c r="E186" s="165">
        <v>0</v>
      </c>
      <c r="F186" s="525">
        <v>0</v>
      </c>
      <c r="G186" s="33"/>
      <c r="H186" s="33"/>
      <c r="I186" s="33"/>
      <c r="J186" s="34" t="str">
        <f t="shared" si="8"/>
        <v/>
      </c>
      <c r="K186" s="34" t="str">
        <f t="shared" si="9"/>
        <v/>
      </c>
      <c r="L186" s="34" t="str">
        <f t="shared" si="10"/>
        <v/>
      </c>
      <c r="M186" s="34" t="str">
        <f t="shared" si="11"/>
        <v/>
      </c>
      <c r="P186" s="299"/>
      <c r="Q186" s="169"/>
      <c r="R186" s="299"/>
      <c r="S186" s="331"/>
    </row>
    <row r="187" spans="1:19" s="52" customFormat="1" ht="15" customHeight="1">
      <c r="A187" s="599"/>
      <c r="B187" s="557"/>
      <c r="C187" s="626"/>
      <c r="D187" s="190" t="s">
        <v>738</v>
      </c>
      <c r="E187" s="165">
        <v>0</v>
      </c>
      <c r="F187" s="525">
        <v>0</v>
      </c>
      <c r="G187" s="33"/>
      <c r="H187" s="33"/>
      <c r="I187" s="33"/>
      <c r="J187" s="34" t="str">
        <f t="shared" si="8"/>
        <v/>
      </c>
      <c r="K187" s="34" t="str">
        <f t="shared" si="9"/>
        <v/>
      </c>
      <c r="L187" s="34" t="str">
        <f t="shared" si="10"/>
        <v/>
      </c>
      <c r="M187" s="34" t="str">
        <f t="shared" si="11"/>
        <v/>
      </c>
      <c r="P187" s="299"/>
      <c r="Q187" s="169"/>
      <c r="R187" s="299"/>
      <c r="S187" s="331"/>
    </row>
    <row r="188" spans="1:19" s="52" customFormat="1" ht="15" customHeight="1">
      <c r="A188" s="600"/>
      <c r="B188" s="557"/>
      <c r="C188" s="605"/>
      <c r="D188" s="191" t="s">
        <v>556</v>
      </c>
      <c r="E188" s="165">
        <v>0</v>
      </c>
      <c r="F188" s="525">
        <v>0</v>
      </c>
      <c r="G188" s="33"/>
      <c r="H188" s="33"/>
      <c r="I188" s="33"/>
      <c r="J188" s="34" t="str">
        <f t="shared" si="8"/>
        <v/>
      </c>
      <c r="K188" s="34" t="str">
        <f t="shared" si="9"/>
        <v/>
      </c>
      <c r="L188" s="34" t="str">
        <f t="shared" si="10"/>
        <v/>
      </c>
      <c r="M188" s="34" t="str">
        <f t="shared" si="11"/>
        <v/>
      </c>
      <c r="P188" s="299"/>
      <c r="Q188" s="169"/>
      <c r="R188" s="299"/>
      <c r="S188" s="331"/>
    </row>
    <row r="189" spans="1:19" s="52" customFormat="1" ht="15" customHeight="1">
      <c r="A189" s="623">
        <v>8</v>
      </c>
      <c r="B189" s="556" t="str">
        <f>'1.Metas ATD H.'!B72</f>
        <v>Sombrerete</v>
      </c>
      <c r="C189" s="604" t="s">
        <v>3</v>
      </c>
      <c r="D189" s="190" t="s">
        <v>542</v>
      </c>
      <c r="E189" s="165">
        <v>0</v>
      </c>
      <c r="F189" s="525">
        <v>0</v>
      </c>
      <c r="G189" s="33"/>
      <c r="H189" s="33"/>
      <c r="I189" s="33"/>
      <c r="J189" s="34" t="str">
        <f t="shared" si="8"/>
        <v/>
      </c>
      <c r="K189" s="34" t="str">
        <f t="shared" si="9"/>
        <v/>
      </c>
      <c r="L189" s="34" t="str">
        <f t="shared" si="10"/>
        <v/>
      </c>
      <c r="M189" s="34" t="str">
        <f t="shared" si="11"/>
        <v/>
      </c>
      <c r="P189" s="299"/>
      <c r="Q189" s="169"/>
      <c r="R189" s="299"/>
      <c r="S189" s="331"/>
    </row>
    <row r="190" spans="1:19" s="52" customFormat="1" ht="15" customHeight="1">
      <c r="A190" s="624"/>
      <c r="B190" s="557"/>
      <c r="C190" s="626"/>
      <c r="D190" s="191" t="s">
        <v>527</v>
      </c>
      <c r="E190" s="31">
        <v>1</v>
      </c>
      <c r="F190" s="33">
        <v>1</v>
      </c>
      <c r="G190" s="33"/>
      <c r="H190" s="33"/>
      <c r="I190" s="33"/>
      <c r="J190" s="34">
        <f t="shared" si="8"/>
        <v>1</v>
      </c>
      <c r="K190" s="34">
        <f t="shared" si="9"/>
        <v>1</v>
      </c>
      <c r="L190" s="34">
        <f t="shared" si="10"/>
        <v>1</v>
      </c>
      <c r="M190" s="34">
        <f t="shared" si="11"/>
        <v>1</v>
      </c>
      <c r="P190" s="299"/>
      <c r="Q190" s="169"/>
      <c r="R190" s="299"/>
      <c r="S190" s="331"/>
    </row>
    <row r="191" spans="1:19" s="52" customFormat="1" ht="15" customHeight="1">
      <c r="A191" s="624"/>
      <c r="B191" s="557"/>
      <c r="C191" s="626"/>
      <c r="D191" s="191" t="s">
        <v>528</v>
      </c>
      <c r="E191" s="165">
        <v>0</v>
      </c>
      <c r="F191" s="525">
        <v>0</v>
      </c>
      <c r="G191" s="33"/>
      <c r="H191" s="33"/>
      <c r="I191" s="33"/>
      <c r="J191" s="34" t="str">
        <f t="shared" si="8"/>
        <v/>
      </c>
      <c r="K191" s="34" t="str">
        <f t="shared" si="9"/>
        <v/>
      </c>
      <c r="L191" s="34" t="str">
        <f t="shared" si="10"/>
        <v/>
      </c>
      <c r="M191" s="34" t="str">
        <f t="shared" si="11"/>
        <v/>
      </c>
      <c r="P191" s="299"/>
      <c r="Q191" s="169"/>
      <c r="R191" s="299"/>
      <c r="S191" s="331"/>
    </row>
    <row r="192" spans="1:19" s="52" customFormat="1" ht="15" customHeight="1">
      <c r="A192" s="624"/>
      <c r="B192" s="557"/>
      <c r="C192" s="626"/>
      <c r="D192" s="191" t="s">
        <v>529</v>
      </c>
      <c r="E192" s="165">
        <v>0</v>
      </c>
      <c r="F192" s="525">
        <v>0</v>
      </c>
      <c r="G192" s="33"/>
      <c r="H192" s="33"/>
      <c r="I192" s="33"/>
      <c r="J192" s="34" t="str">
        <f t="shared" si="8"/>
        <v/>
      </c>
      <c r="K192" s="34" t="str">
        <f t="shared" si="9"/>
        <v/>
      </c>
      <c r="L192" s="34" t="str">
        <f t="shared" si="10"/>
        <v/>
      </c>
      <c r="M192" s="34" t="str">
        <f t="shared" si="11"/>
        <v/>
      </c>
      <c r="P192" s="299"/>
      <c r="Q192" s="169"/>
      <c r="R192" s="299"/>
      <c r="S192" s="331"/>
    </row>
    <row r="193" spans="1:19" s="52" customFormat="1" ht="15" customHeight="1">
      <c r="A193" s="624"/>
      <c r="B193" s="557"/>
      <c r="C193" s="626"/>
      <c r="D193" s="190" t="s">
        <v>738</v>
      </c>
      <c r="E193" s="165">
        <v>0</v>
      </c>
      <c r="F193" s="525">
        <v>0</v>
      </c>
      <c r="G193" s="33"/>
      <c r="H193" s="33"/>
      <c r="I193" s="33"/>
      <c r="J193" s="34" t="str">
        <f t="shared" si="8"/>
        <v/>
      </c>
      <c r="K193" s="34" t="str">
        <f t="shared" si="9"/>
        <v/>
      </c>
      <c r="L193" s="34" t="str">
        <f t="shared" si="10"/>
        <v/>
      </c>
      <c r="M193" s="34" t="str">
        <f t="shared" si="11"/>
        <v/>
      </c>
      <c r="P193" s="299"/>
      <c r="Q193" s="169"/>
      <c r="R193" s="299"/>
      <c r="S193" s="331"/>
    </row>
    <row r="194" spans="1:19" s="52" customFormat="1" ht="15" customHeight="1">
      <c r="A194" s="624"/>
      <c r="B194" s="557"/>
      <c r="C194" s="605"/>
      <c r="D194" s="191" t="s">
        <v>556</v>
      </c>
      <c r="E194" s="165">
        <v>0</v>
      </c>
      <c r="F194" s="525">
        <v>0</v>
      </c>
      <c r="G194" s="33"/>
      <c r="H194" s="33"/>
      <c r="I194" s="33"/>
      <c r="J194" s="34" t="str">
        <f t="shared" si="8"/>
        <v/>
      </c>
      <c r="K194" s="34" t="str">
        <f t="shared" si="9"/>
        <v/>
      </c>
      <c r="L194" s="34" t="str">
        <f t="shared" si="10"/>
        <v/>
      </c>
      <c r="M194" s="34" t="str">
        <f t="shared" si="11"/>
        <v/>
      </c>
      <c r="P194" s="299"/>
      <c r="Q194" s="169"/>
      <c r="R194" s="299"/>
      <c r="S194" s="331"/>
    </row>
    <row r="195" spans="1:19" s="52" customFormat="1" ht="15" customHeight="1">
      <c r="A195" s="624"/>
      <c r="B195" s="557"/>
      <c r="C195" s="604" t="s">
        <v>4</v>
      </c>
      <c r="D195" s="190" t="s">
        <v>542</v>
      </c>
      <c r="E195" s="165">
        <v>0</v>
      </c>
      <c r="F195" s="525">
        <v>0</v>
      </c>
      <c r="G195" s="33"/>
      <c r="H195" s="33"/>
      <c r="I195" s="33"/>
      <c r="J195" s="34" t="str">
        <f t="shared" si="8"/>
        <v/>
      </c>
      <c r="K195" s="34" t="str">
        <f t="shared" si="9"/>
        <v/>
      </c>
      <c r="L195" s="34" t="str">
        <f t="shared" si="10"/>
        <v/>
      </c>
      <c r="M195" s="34" t="str">
        <f t="shared" si="11"/>
        <v/>
      </c>
      <c r="P195" s="299"/>
      <c r="Q195" s="169"/>
      <c r="R195" s="299"/>
      <c r="S195" s="331"/>
    </row>
    <row r="196" spans="1:19" s="52" customFormat="1" ht="15" customHeight="1">
      <c r="A196" s="624"/>
      <c r="B196" s="557"/>
      <c r="C196" s="626"/>
      <c r="D196" s="191" t="s">
        <v>527</v>
      </c>
      <c r="E196" s="165">
        <v>0</v>
      </c>
      <c r="F196" s="525">
        <v>0</v>
      </c>
      <c r="G196" s="33"/>
      <c r="H196" s="33"/>
      <c r="I196" s="33"/>
      <c r="J196" s="34" t="str">
        <f t="shared" si="8"/>
        <v/>
      </c>
      <c r="K196" s="34" t="str">
        <f t="shared" si="9"/>
        <v/>
      </c>
      <c r="L196" s="34" t="str">
        <f t="shared" si="10"/>
        <v/>
      </c>
      <c r="M196" s="34" t="str">
        <f t="shared" si="11"/>
        <v/>
      </c>
      <c r="P196" s="299"/>
      <c r="Q196" s="169"/>
      <c r="R196" s="299"/>
      <c r="S196" s="331"/>
    </row>
    <row r="197" spans="1:19" s="52" customFormat="1" ht="15" customHeight="1">
      <c r="A197" s="624"/>
      <c r="B197" s="557"/>
      <c r="C197" s="626"/>
      <c r="D197" s="191" t="s">
        <v>528</v>
      </c>
      <c r="E197" s="165">
        <v>0</v>
      </c>
      <c r="F197" s="525">
        <v>0</v>
      </c>
      <c r="G197" s="33"/>
      <c r="H197" s="33"/>
      <c r="I197" s="33"/>
      <c r="J197" s="34" t="str">
        <f t="shared" si="8"/>
        <v/>
      </c>
      <c r="K197" s="34" t="str">
        <f t="shared" si="9"/>
        <v/>
      </c>
      <c r="L197" s="34" t="str">
        <f t="shared" si="10"/>
        <v/>
      </c>
      <c r="M197" s="34" t="str">
        <f t="shared" si="11"/>
        <v/>
      </c>
      <c r="P197" s="299"/>
      <c r="Q197" s="169"/>
      <c r="R197" s="299"/>
      <c r="S197" s="331"/>
    </row>
    <row r="198" spans="1:19" s="52" customFormat="1" ht="15" customHeight="1">
      <c r="A198" s="624"/>
      <c r="B198" s="557"/>
      <c r="C198" s="626"/>
      <c r="D198" s="191" t="s">
        <v>529</v>
      </c>
      <c r="E198" s="165">
        <v>0</v>
      </c>
      <c r="F198" s="525">
        <v>0</v>
      </c>
      <c r="G198" s="33"/>
      <c r="H198" s="33"/>
      <c r="I198" s="33"/>
      <c r="J198" s="34" t="str">
        <f t="shared" si="8"/>
        <v/>
      </c>
      <c r="K198" s="34" t="str">
        <f t="shared" si="9"/>
        <v/>
      </c>
      <c r="L198" s="34" t="str">
        <f t="shared" si="10"/>
        <v/>
      </c>
      <c r="M198" s="34" t="str">
        <f t="shared" si="11"/>
        <v/>
      </c>
      <c r="P198" s="299"/>
      <c r="Q198" s="169"/>
      <c r="R198" s="299"/>
      <c r="S198" s="331"/>
    </row>
    <row r="199" spans="1:19" s="52" customFormat="1" ht="15" customHeight="1">
      <c r="A199" s="624"/>
      <c r="B199" s="557"/>
      <c r="C199" s="626"/>
      <c r="D199" s="190" t="s">
        <v>738</v>
      </c>
      <c r="E199" s="165">
        <v>0</v>
      </c>
      <c r="F199" s="525">
        <v>0</v>
      </c>
      <c r="G199" s="33"/>
      <c r="H199" s="33"/>
      <c r="I199" s="33"/>
      <c r="J199" s="34" t="str">
        <f t="shared" si="8"/>
        <v/>
      </c>
      <c r="K199" s="34" t="str">
        <f t="shared" si="9"/>
        <v/>
      </c>
      <c r="L199" s="34" t="str">
        <f t="shared" si="10"/>
        <v/>
      </c>
      <c r="M199" s="34" t="str">
        <f t="shared" si="11"/>
        <v/>
      </c>
      <c r="P199" s="299"/>
      <c r="Q199" s="169"/>
      <c r="R199" s="299"/>
      <c r="S199" s="331"/>
    </row>
    <row r="200" spans="1:19" s="52" customFormat="1" ht="15" customHeight="1">
      <c r="A200" s="624"/>
      <c r="B200" s="557"/>
      <c r="C200" s="605"/>
      <c r="D200" s="191" t="s">
        <v>556</v>
      </c>
      <c r="E200" s="165">
        <v>0</v>
      </c>
      <c r="F200" s="525">
        <v>0</v>
      </c>
      <c r="G200" s="33"/>
      <c r="H200" s="33"/>
      <c r="I200" s="33"/>
      <c r="J200" s="34" t="str">
        <f t="shared" si="8"/>
        <v/>
      </c>
      <c r="K200" s="34" t="str">
        <f t="shared" si="9"/>
        <v/>
      </c>
      <c r="L200" s="34" t="str">
        <f t="shared" si="10"/>
        <v/>
      </c>
      <c r="M200" s="34" t="str">
        <f t="shared" si="11"/>
        <v/>
      </c>
      <c r="P200" s="299"/>
      <c r="Q200" s="169"/>
      <c r="R200" s="299"/>
      <c r="S200" s="331"/>
    </row>
    <row r="201" spans="1:19" s="52" customFormat="1" ht="15" customHeight="1">
      <c r="A201" s="624"/>
      <c r="B201" s="557"/>
      <c r="C201" s="604" t="s">
        <v>5</v>
      </c>
      <c r="D201" s="190" t="s">
        <v>542</v>
      </c>
      <c r="E201" s="165">
        <v>0</v>
      </c>
      <c r="F201" s="525">
        <v>0</v>
      </c>
      <c r="G201" s="33"/>
      <c r="H201" s="33"/>
      <c r="I201" s="33"/>
      <c r="J201" s="34" t="str">
        <f t="shared" si="8"/>
        <v/>
      </c>
      <c r="K201" s="34" t="str">
        <f t="shared" si="9"/>
        <v/>
      </c>
      <c r="L201" s="34" t="str">
        <f t="shared" si="10"/>
        <v/>
      </c>
      <c r="M201" s="34" t="str">
        <f t="shared" si="11"/>
        <v/>
      </c>
      <c r="P201" s="299"/>
      <c r="Q201" s="169"/>
      <c r="R201" s="299"/>
      <c r="S201" s="331"/>
    </row>
    <row r="202" spans="1:19" s="52" customFormat="1" ht="15" customHeight="1">
      <c r="A202" s="624"/>
      <c r="B202" s="557"/>
      <c r="C202" s="626"/>
      <c r="D202" s="191" t="s">
        <v>527</v>
      </c>
      <c r="E202" s="165">
        <v>0</v>
      </c>
      <c r="F202" s="525">
        <v>0</v>
      </c>
      <c r="G202" s="33"/>
      <c r="H202" s="33"/>
      <c r="I202" s="33"/>
      <c r="J202" s="34" t="str">
        <f t="shared" si="8"/>
        <v/>
      </c>
      <c r="K202" s="34" t="str">
        <f t="shared" si="9"/>
        <v/>
      </c>
      <c r="L202" s="34" t="str">
        <f t="shared" si="10"/>
        <v/>
      </c>
      <c r="M202" s="34" t="str">
        <f t="shared" si="11"/>
        <v/>
      </c>
      <c r="P202" s="299"/>
      <c r="Q202" s="169"/>
      <c r="R202" s="299"/>
      <c r="S202" s="331"/>
    </row>
    <row r="203" spans="1:19" s="52" customFormat="1" ht="15" customHeight="1">
      <c r="A203" s="624"/>
      <c r="B203" s="557"/>
      <c r="C203" s="626"/>
      <c r="D203" s="191" t="s">
        <v>528</v>
      </c>
      <c r="E203" s="165">
        <v>0</v>
      </c>
      <c r="F203" s="525">
        <v>0</v>
      </c>
      <c r="G203" s="33"/>
      <c r="H203" s="33"/>
      <c r="I203" s="33"/>
      <c r="J203" s="34" t="str">
        <f t="shared" si="8"/>
        <v/>
      </c>
      <c r="K203" s="34" t="str">
        <f t="shared" si="9"/>
        <v/>
      </c>
      <c r="L203" s="34" t="str">
        <f t="shared" si="10"/>
        <v/>
      </c>
      <c r="M203" s="34" t="str">
        <f t="shared" si="11"/>
        <v/>
      </c>
      <c r="P203" s="299"/>
      <c r="Q203" s="169"/>
      <c r="R203" s="299"/>
      <c r="S203" s="331"/>
    </row>
    <row r="204" spans="1:19" s="52" customFormat="1" ht="15" customHeight="1">
      <c r="A204" s="624"/>
      <c r="B204" s="557"/>
      <c r="C204" s="626"/>
      <c r="D204" s="191" t="s">
        <v>529</v>
      </c>
      <c r="E204" s="165">
        <v>0</v>
      </c>
      <c r="F204" s="525">
        <v>0</v>
      </c>
      <c r="G204" s="33"/>
      <c r="H204" s="33"/>
      <c r="I204" s="33"/>
      <c r="J204" s="34" t="str">
        <f t="shared" si="8"/>
        <v/>
      </c>
      <c r="K204" s="34" t="str">
        <f t="shared" si="9"/>
        <v/>
      </c>
      <c r="L204" s="34" t="str">
        <f t="shared" si="10"/>
        <v/>
      </c>
      <c r="M204" s="34" t="str">
        <f t="shared" si="11"/>
        <v/>
      </c>
      <c r="P204" s="299"/>
      <c r="Q204" s="169"/>
      <c r="R204" s="299"/>
      <c r="S204" s="331"/>
    </row>
    <row r="205" spans="1:19" s="52" customFormat="1" ht="15" customHeight="1">
      <c r="A205" s="624"/>
      <c r="B205" s="557"/>
      <c r="C205" s="626"/>
      <c r="D205" s="190" t="s">
        <v>738</v>
      </c>
      <c r="E205" s="165">
        <v>0</v>
      </c>
      <c r="F205" s="525">
        <v>0</v>
      </c>
      <c r="G205" s="33"/>
      <c r="H205" s="33"/>
      <c r="I205" s="33"/>
      <c r="J205" s="34" t="str">
        <f t="shared" si="8"/>
        <v/>
      </c>
      <c r="K205" s="34" t="str">
        <f t="shared" si="9"/>
        <v/>
      </c>
      <c r="L205" s="34" t="str">
        <f t="shared" si="10"/>
        <v/>
      </c>
      <c r="M205" s="34" t="str">
        <f t="shared" si="11"/>
        <v/>
      </c>
      <c r="P205" s="299"/>
      <c r="Q205" s="169"/>
      <c r="R205" s="299"/>
      <c r="S205" s="331"/>
    </row>
    <row r="206" spans="1:19" s="52" customFormat="1" ht="15" customHeight="1">
      <c r="A206" s="624"/>
      <c r="B206" s="557"/>
      <c r="C206" s="626"/>
      <c r="D206" s="191" t="s">
        <v>556</v>
      </c>
      <c r="E206" s="165">
        <v>0</v>
      </c>
      <c r="F206" s="525">
        <v>0</v>
      </c>
      <c r="G206" s="33"/>
      <c r="H206" s="33"/>
      <c r="I206" s="33"/>
      <c r="J206" s="34" t="str">
        <f t="shared" si="8"/>
        <v/>
      </c>
      <c r="K206" s="34" t="str">
        <f t="shared" si="9"/>
        <v/>
      </c>
      <c r="L206" s="34" t="str">
        <f t="shared" si="10"/>
        <v/>
      </c>
      <c r="M206" s="34" t="str">
        <f t="shared" si="11"/>
        <v/>
      </c>
      <c r="P206" s="299"/>
      <c r="Q206" s="169"/>
      <c r="R206" s="299"/>
      <c r="S206" s="331"/>
    </row>
    <row r="207" spans="1:19" s="52" customFormat="1" ht="15" customHeight="1">
      <c r="A207" s="624"/>
      <c r="B207" s="557"/>
      <c r="C207" s="605"/>
      <c r="D207" s="190" t="s">
        <v>616</v>
      </c>
      <c r="E207" s="165">
        <v>0</v>
      </c>
      <c r="F207" s="525">
        <v>0</v>
      </c>
      <c r="G207" s="33"/>
      <c r="H207" s="33"/>
      <c r="I207" s="33"/>
      <c r="J207" s="34" t="str">
        <f t="shared" si="8"/>
        <v/>
      </c>
      <c r="K207" s="34" t="str">
        <f t="shared" si="9"/>
        <v/>
      </c>
      <c r="L207" s="34" t="str">
        <f t="shared" si="10"/>
        <v/>
      </c>
      <c r="M207" s="34" t="str">
        <f t="shared" si="11"/>
        <v/>
      </c>
      <c r="P207" s="299"/>
      <c r="Q207" s="169"/>
      <c r="R207" s="299"/>
      <c r="S207" s="331"/>
    </row>
    <row r="208" spans="1:19" s="52" customFormat="1" ht="15" customHeight="1">
      <c r="A208" s="624"/>
      <c r="B208" s="557"/>
      <c r="C208" s="604" t="s">
        <v>6</v>
      </c>
      <c r="D208" s="190" t="s">
        <v>542</v>
      </c>
      <c r="E208" s="165">
        <v>0</v>
      </c>
      <c r="F208" s="525">
        <v>0</v>
      </c>
      <c r="G208" s="33"/>
      <c r="H208" s="33"/>
      <c r="I208" s="33"/>
      <c r="J208" s="34" t="str">
        <f t="shared" si="8"/>
        <v/>
      </c>
      <c r="K208" s="34" t="str">
        <f t="shared" si="9"/>
        <v/>
      </c>
      <c r="L208" s="34" t="str">
        <f t="shared" si="10"/>
        <v/>
      </c>
      <c r="M208" s="34" t="str">
        <f t="shared" si="11"/>
        <v/>
      </c>
      <c r="P208" s="299"/>
      <c r="Q208" s="169"/>
      <c r="R208" s="299"/>
      <c r="S208" s="331"/>
    </row>
    <row r="209" spans="1:19" s="52" customFormat="1" ht="15" customHeight="1">
      <c r="A209" s="624"/>
      <c r="B209" s="557"/>
      <c r="C209" s="626"/>
      <c r="D209" s="191" t="s">
        <v>527</v>
      </c>
      <c r="E209" s="165">
        <v>0</v>
      </c>
      <c r="F209" s="525">
        <v>0</v>
      </c>
      <c r="G209" s="33"/>
      <c r="H209" s="33"/>
      <c r="I209" s="33"/>
      <c r="J209" s="34" t="str">
        <f t="shared" si="8"/>
        <v/>
      </c>
      <c r="K209" s="34" t="str">
        <f t="shared" si="9"/>
        <v/>
      </c>
      <c r="L209" s="34" t="str">
        <f t="shared" si="10"/>
        <v/>
      </c>
      <c r="M209" s="34" t="str">
        <f t="shared" si="11"/>
        <v/>
      </c>
      <c r="P209" s="299"/>
      <c r="Q209" s="169"/>
      <c r="R209" s="299"/>
      <c r="S209" s="331"/>
    </row>
    <row r="210" spans="1:19" s="52" customFormat="1" ht="15" customHeight="1">
      <c r="A210" s="624"/>
      <c r="B210" s="557"/>
      <c r="C210" s="626"/>
      <c r="D210" s="191" t="s">
        <v>528</v>
      </c>
      <c r="E210" s="165">
        <v>0</v>
      </c>
      <c r="F210" s="525">
        <v>0</v>
      </c>
      <c r="G210" s="33"/>
      <c r="H210" s="33"/>
      <c r="I210" s="33"/>
      <c r="J210" s="34" t="str">
        <f t="shared" si="8"/>
        <v/>
      </c>
      <c r="K210" s="34" t="str">
        <f t="shared" si="9"/>
        <v/>
      </c>
      <c r="L210" s="34" t="str">
        <f t="shared" si="10"/>
        <v/>
      </c>
      <c r="M210" s="34" t="str">
        <f t="shared" si="11"/>
        <v/>
      </c>
      <c r="P210" s="299"/>
      <c r="Q210" s="169"/>
      <c r="R210" s="299"/>
      <c r="S210" s="331"/>
    </row>
    <row r="211" spans="1:19" s="52" customFormat="1" ht="15" customHeight="1">
      <c r="A211" s="624"/>
      <c r="B211" s="557"/>
      <c r="C211" s="626"/>
      <c r="D211" s="191" t="s">
        <v>529</v>
      </c>
      <c r="E211" s="165">
        <v>0</v>
      </c>
      <c r="F211" s="525">
        <v>0</v>
      </c>
      <c r="G211" s="33"/>
      <c r="H211" s="33"/>
      <c r="I211" s="33"/>
      <c r="J211" s="34" t="str">
        <f t="shared" si="8"/>
        <v/>
      </c>
      <c r="K211" s="34" t="str">
        <f t="shared" si="9"/>
        <v/>
      </c>
      <c r="L211" s="34" t="str">
        <f t="shared" si="10"/>
        <v/>
      </c>
      <c r="M211" s="34" t="str">
        <f t="shared" si="11"/>
        <v/>
      </c>
      <c r="P211" s="299"/>
      <c r="Q211" s="169"/>
      <c r="R211" s="299"/>
      <c r="S211" s="331"/>
    </row>
    <row r="212" spans="1:19" s="52" customFormat="1" ht="15" customHeight="1">
      <c r="A212" s="624"/>
      <c r="B212" s="557"/>
      <c r="C212" s="626"/>
      <c r="D212" s="190" t="s">
        <v>738</v>
      </c>
      <c r="E212" s="165">
        <v>0</v>
      </c>
      <c r="F212" s="525">
        <v>0</v>
      </c>
      <c r="G212" s="33"/>
      <c r="H212" s="33"/>
      <c r="I212" s="33"/>
      <c r="J212" s="34" t="str">
        <f t="shared" si="8"/>
        <v/>
      </c>
      <c r="K212" s="34" t="str">
        <f t="shared" si="9"/>
        <v/>
      </c>
      <c r="L212" s="34" t="str">
        <f t="shared" si="10"/>
        <v/>
      </c>
      <c r="M212" s="34" t="str">
        <f t="shared" si="11"/>
        <v/>
      </c>
      <c r="P212" s="299"/>
      <c r="Q212" s="169"/>
      <c r="R212" s="299"/>
      <c r="S212" s="331"/>
    </row>
    <row r="213" spans="1:19" s="52" customFormat="1" ht="15" customHeight="1">
      <c r="A213" s="625"/>
      <c r="B213" s="557"/>
      <c r="C213" s="605"/>
      <c r="D213" s="191" t="s">
        <v>556</v>
      </c>
      <c r="E213" s="165">
        <v>0</v>
      </c>
      <c r="F213" s="525">
        <v>0</v>
      </c>
      <c r="G213" s="33"/>
      <c r="H213" s="33"/>
      <c r="I213" s="33"/>
      <c r="J213" s="34" t="str">
        <f t="shared" si="8"/>
        <v/>
      </c>
      <c r="K213" s="34" t="str">
        <f t="shared" si="9"/>
        <v/>
      </c>
      <c r="L213" s="34" t="str">
        <f t="shared" si="10"/>
        <v/>
      </c>
      <c r="M213" s="34" t="str">
        <f t="shared" si="11"/>
        <v/>
      </c>
      <c r="P213" s="299"/>
      <c r="Q213" s="169"/>
      <c r="R213" s="299"/>
      <c r="S213" s="331"/>
    </row>
    <row r="214" spans="1:19" s="52" customFormat="1" ht="15" customHeight="1">
      <c r="A214" s="598">
        <v>9</v>
      </c>
      <c r="B214" s="556" t="str">
        <f>'1.Metas ATD H.'!B80</f>
        <v>Río Grande</v>
      </c>
      <c r="C214" s="604" t="s">
        <v>3</v>
      </c>
      <c r="D214" s="190" t="s">
        <v>542</v>
      </c>
      <c r="E214" s="165">
        <v>0</v>
      </c>
      <c r="F214" s="525">
        <v>0</v>
      </c>
      <c r="G214" s="33"/>
      <c r="H214" s="33"/>
      <c r="I214" s="33"/>
      <c r="J214" s="34" t="str">
        <f t="shared" si="8"/>
        <v/>
      </c>
      <c r="K214" s="34" t="str">
        <f t="shared" si="9"/>
        <v/>
      </c>
      <c r="L214" s="34" t="str">
        <f t="shared" si="10"/>
        <v/>
      </c>
      <c r="M214" s="34" t="str">
        <f t="shared" si="11"/>
        <v/>
      </c>
      <c r="P214" s="299"/>
      <c r="Q214" s="169"/>
      <c r="R214" s="299"/>
      <c r="S214" s="331"/>
    </row>
    <row r="215" spans="1:19" s="52" customFormat="1" ht="15" customHeight="1">
      <c r="A215" s="599"/>
      <c r="B215" s="557"/>
      <c r="C215" s="626"/>
      <c r="D215" s="191" t="s">
        <v>527</v>
      </c>
      <c r="E215" s="165">
        <v>0</v>
      </c>
      <c r="F215" s="525">
        <v>0</v>
      </c>
      <c r="G215" s="33"/>
      <c r="H215" s="33"/>
      <c r="I215" s="33"/>
      <c r="J215" s="34" t="str">
        <f t="shared" ref="J215:J281" si="12">IFERROR((F215/E215),"")</f>
        <v/>
      </c>
      <c r="K215" s="34" t="str">
        <f t="shared" ref="K215:K281" si="13">IFERROR(((F215+G215)/E215),"")</f>
        <v/>
      </c>
      <c r="L215" s="34" t="str">
        <f t="shared" ref="L215:L281" si="14">IFERROR(((F215+G215+H215)/E215),"")</f>
        <v/>
      </c>
      <c r="M215" s="34" t="str">
        <f t="shared" ref="M215:M281" si="15">IFERROR(((F215+G215+H215+I215)/E215),"")</f>
        <v/>
      </c>
      <c r="P215" s="299"/>
      <c r="Q215" s="169"/>
      <c r="R215" s="299"/>
      <c r="S215" s="331"/>
    </row>
    <row r="216" spans="1:19" s="52" customFormat="1" ht="15" customHeight="1">
      <c r="A216" s="599"/>
      <c r="B216" s="557"/>
      <c r="C216" s="626"/>
      <c r="D216" s="191" t="s">
        <v>528</v>
      </c>
      <c r="E216" s="165">
        <v>0</v>
      </c>
      <c r="F216" s="525">
        <v>0</v>
      </c>
      <c r="G216" s="33"/>
      <c r="H216" s="33"/>
      <c r="I216" s="33"/>
      <c r="J216" s="34" t="str">
        <f t="shared" si="12"/>
        <v/>
      </c>
      <c r="K216" s="34" t="str">
        <f t="shared" si="13"/>
        <v/>
      </c>
      <c r="L216" s="34" t="str">
        <f t="shared" si="14"/>
        <v/>
      </c>
      <c r="M216" s="34" t="str">
        <f t="shared" si="15"/>
        <v/>
      </c>
      <c r="P216" s="299"/>
      <c r="Q216" s="169"/>
      <c r="R216" s="299"/>
      <c r="S216" s="331"/>
    </row>
    <row r="217" spans="1:19" s="52" customFormat="1" ht="15" customHeight="1">
      <c r="A217" s="599"/>
      <c r="B217" s="557"/>
      <c r="C217" s="626"/>
      <c r="D217" s="191" t="s">
        <v>529</v>
      </c>
      <c r="E217" s="165">
        <v>0</v>
      </c>
      <c r="F217" s="525">
        <v>0</v>
      </c>
      <c r="G217" s="33"/>
      <c r="H217" s="33"/>
      <c r="I217" s="33"/>
      <c r="J217" s="34" t="str">
        <f t="shared" si="12"/>
        <v/>
      </c>
      <c r="K217" s="34" t="str">
        <f t="shared" si="13"/>
        <v/>
      </c>
      <c r="L217" s="34" t="str">
        <f t="shared" si="14"/>
        <v/>
      </c>
      <c r="M217" s="34" t="str">
        <f t="shared" si="15"/>
        <v/>
      </c>
      <c r="P217" s="299"/>
      <c r="Q217" s="169"/>
      <c r="R217" s="299"/>
      <c r="S217" s="331"/>
    </row>
    <row r="218" spans="1:19" s="52" customFormat="1" ht="15" customHeight="1">
      <c r="A218" s="599"/>
      <c r="B218" s="557"/>
      <c r="C218" s="626"/>
      <c r="D218" s="190" t="s">
        <v>738</v>
      </c>
      <c r="E218" s="165">
        <v>0</v>
      </c>
      <c r="F218" s="525">
        <v>0</v>
      </c>
      <c r="G218" s="33"/>
      <c r="H218" s="33"/>
      <c r="I218" s="33"/>
      <c r="J218" s="34" t="str">
        <f t="shared" si="12"/>
        <v/>
      </c>
      <c r="K218" s="34" t="str">
        <f t="shared" si="13"/>
        <v/>
      </c>
      <c r="L218" s="34" t="str">
        <f t="shared" si="14"/>
        <v/>
      </c>
      <c r="M218" s="34" t="str">
        <f t="shared" si="15"/>
        <v/>
      </c>
      <c r="P218" s="299"/>
      <c r="Q218" s="169"/>
      <c r="R218" s="299"/>
      <c r="S218" s="331"/>
    </row>
    <row r="219" spans="1:19" s="52" customFormat="1" ht="15" customHeight="1">
      <c r="A219" s="599"/>
      <c r="B219" s="557"/>
      <c r="C219" s="605"/>
      <c r="D219" s="191" t="s">
        <v>556</v>
      </c>
      <c r="E219" s="165">
        <v>0</v>
      </c>
      <c r="F219" s="525">
        <v>0</v>
      </c>
      <c r="G219" s="33"/>
      <c r="H219" s="33"/>
      <c r="I219" s="33"/>
      <c r="J219" s="34" t="str">
        <f t="shared" si="12"/>
        <v/>
      </c>
      <c r="K219" s="34" t="str">
        <f t="shared" si="13"/>
        <v/>
      </c>
      <c r="L219" s="34" t="str">
        <f t="shared" si="14"/>
        <v/>
      </c>
      <c r="M219" s="34" t="str">
        <f t="shared" si="15"/>
        <v/>
      </c>
      <c r="P219" s="299"/>
      <c r="Q219" s="169"/>
      <c r="R219" s="299"/>
      <c r="S219" s="331"/>
    </row>
    <row r="220" spans="1:19" s="52" customFormat="1" ht="15" customHeight="1">
      <c r="A220" s="599"/>
      <c r="B220" s="557"/>
      <c r="C220" s="604" t="s">
        <v>4</v>
      </c>
      <c r="D220" s="190" t="s">
        <v>542</v>
      </c>
      <c r="E220" s="165">
        <v>0</v>
      </c>
      <c r="F220" s="525">
        <v>0</v>
      </c>
      <c r="G220" s="33"/>
      <c r="H220" s="33"/>
      <c r="I220" s="33"/>
      <c r="J220" s="34" t="str">
        <f t="shared" si="12"/>
        <v/>
      </c>
      <c r="K220" s="34" t="str">
        <f t="shared" si="13"/>
        <v/>
      </c>
      <c r="L220" s="34" t="str">
        <f t="shared" si="14"/>
        <v/>
      </c>
      <c r="M220" s="34" t="str">
        <f t="shared" si="15"/>
        <v/>
      </c>
      <c r="P220" s="299"/>
      <c r="Q220" s="169"/>
      <c r="R220" s="299"/>
      <c r="S220" s="331"/>
    </row>
    <row r="221" spans="1:19" s="52" customFormat="1" ht="15" customHeight="1">
      <c r="A221" s="599"/>
      <c r="B221" s="557"/>
      <c r="C221" s="626"/>
      <c r="D221" s="191" t="s">
        <v>527</v>
      </c>
      <c r="E221" s="165">
        <v>0</v>
      </c>
      <c r="F221" s="525">
        <v>0</v>
      </c>
      <c r="G221" s="33"/>
      <c r="H221" s="33"/>
      <c r="I221" s="33"/>
      <c r="J221" s="34" t="str">
        <f t="shared" si="12"/>
        <v/>
      </c>
      <c r="K221" s="34" t="str">
        <f t="shared" si="13"/>
        <v/>
      </c>
      <c r="L221" s="34" t="str">
        <f t="shared" si="14"/>
        <v/>
      </c>
      <c r="M221" s="34" t="str">
        <f t="shared" si="15"/>
        <v/>
      </c>
      <c r="P221" s="299"/>
      <c r="Q221" s="169"/>
      <c r="R221" s="299"/>
      <c r="S221" s="331"/>
    </row>
    <row r="222" spans="1:19" s="52" customFormat="1" ht="15" customHeight="1">
      <c r="A222" s="599"/>
      <c r="B222" s="557"/>
      <c r="C222" s="626"/>
      <c r="D222" s="191" t="s">
        <v>528</v>
      </c>
      <c r="E222" s="165">
        <v>0</v>
      </c>
      <c r="F222" s="525">
        <v>0</v>
      </c>
      <c r="G222" s="33"/>
      <c r="H222" s="33"/>
      <c r="I222" s="33"/>
      <c r="J222" s="34" t="str">
        <f t="shared" si="12"/>
        <v/>
      </c>
      <c r="K222" s="34" t="str">
        <f t="shared" si="13"/>
        <v/>
      </c>
      <c r="L222" s="34" t="str">
        <f t="shared" si="14"/>
        <v/>
      </c>
      <c r="M222" s="34" t="str">
        <f t="shared" si="15"/>
        <v/>
      </c>
      <c r="P222" s="299"/>
      <c r="Q222" s="169"/>
      <c r="R222" s="299"/>
      <c r="S222" s="331"/>
    </row>
    <row r="223" spans="1:19" s="52" customFormat="1" ht="15" customHeight="1">
      <c r="A223" s="599"/>
      <c r="B223" s="557"/>
      <c r="C223" s="626"/>
      <c r="D223" s="191" t="s">
        <v>529</v>
      </c>
      <c r="E223" s="165">
        <v>0</v>
      </c>
      <c r="F223" s="525">
        <v>0</v>
      </c>
      <c r="G223" s="33"/>
      <c r="H223" s="33"/>
      <c r="I223" s="33"/>
      <c r="J223" s="34" t="str">
        <f t="shared" si="12"/>
        <v/>
      </c>
      <c r="K223" s="34" t="str">
        <f t="shared" si="13"/>
        <v/>
      </c>
      <c r="L223" s="34" t="str">
        <f t="shared" si="14"/>
        <v/>
      </c>
      <c r="M223" s="34" t="str">
        <f t="shared" si="15"/>
        <v/>
      </c>
      <c r="P223" s="299"/>
      <c r="Q223" s="169"/>
      <c r="R223" s="299"/>
      <c r="S223" s="331"/>
    </row>
    <row r="224" spans="1:19" s="52" customFormat="1" ht="15" customHeight="1">
      <c r="A224" s="599"/>
      <c r="B224" s="557"/>
      <c r="C224" s="626"/>
      <c r="D224" s="190" t="s">
        <v>738</v>
      </c>
      <c r="E224" s="165">
        <v>0</v>
      </c>
      <c r="F224" s="525">
        <v>0</v>
      </c>
      <c r="G224" s="33"/>
      <c r="H224" s="33"/>
      <c r="I224" s="33"/>
      <c r="J224" s="34" t="str">
        <f t="shared" si="12"/>
        <v/>
      </c>
      <c r="K224" s="34" t="str">
        <f t="shared" si="13"/>
        <v/>
      </c>
      <c r="L224" s="34" t="str">
        <f t="shared" si="14"/>
        <v/>
      </c>
      <c r="M224" s="34" t="str">
        <f t="shared" si="15"/>
        <v/>
      </c>
      <c r="P224" s="299"/>
      <c r="Q224" s="169"/>
      <c r="R224" s="299"/>
      <c r="S224" s="331"/>
    </row>
    <row r="225" spans="1:19" s="52" customFormat="1" ht="15" customHeight="1">
      <c r="A225" s="599"/>
      <c r="B225" s="557"/>
      <c r="C225" s="605"/>
      <c r="D225" s="191" t="s">
        <v>556</v>
      </c>
      <c r="E225" s="165">
        <v>0</v>
      </c>
      <c r="F225" s="525">
        <v>0</v>
      </c>
      <c r="G225" s="33"/>
      <c r="H225" s="33"/>
      <c r="I225" s="33"/>
      <c r="J225" s="34" t="str">
        <f t="shared" si="12"/>
        <v/>
      </c>
      <c r="K225" s="34" t="str">
        <f t="shared" si="13"/>
        <v/>
      </c>
      <c r="L225" s="34" t="str">
        <f t="shared" si="14"/>
        <v/>
      </c>
      <c r="M225" s="34" t="str">
        <f t="shared" si="15"/>
        <v/>
      </c>
      <c r="P225" s="299"/>
      <c r="Q225" s="169"/>
      <c r="R225" s="299"/>
      <c r="S225" s="331"/>
    </row>
    <row r="226" spans="1:19" s="52" customFormat="1" ht="15" customHeight="1">
      <c r="A226" s="599"/>
      <c r="B226" s="557"/>
      <c r="C226" s="604" t="s">
        <v>5</v>
      </c>
      <c r="D226" s="190" t="s">
        <v>542</v>
      </c>
      <c r="E226" s="165">
        <v>0</v>
      </c>
      <c r="F226" s="525">
        <v>0</v>
      </c>
      <c r="G226" s="33"/>
      <c r="H226" s="33"/>
      <c r="I226" s="33"/>
      <c r="J226" s="34" t="str">
        <f t="shared" si="12"/>
        <v/>
      </c>
      <c r="K226" s="34" t="str">
        <f t="shared" si="13"/>
        <v/>
      </c>
      <c r="L226" s="34" t="str">
        <f t="shared" si="14"/>
        <v/>
      </c>
      <c r="M226" s="34" t="str">
        <f t="shared" si="15"/>
        <v/>
      </c>
      <c r="P226" s="299"/>
      <c r="Q226" s="169"/>
      <c r="R226" s="299"/>
      <c r="S226" s="331"/>
    </row>
    <row r="227" spans="1:19" s="52" customFormat="1" ht="15" customHeight="1">
      <c r="A227" s="599"/>
      <c r="B227" s="557"/>
      <c r="C227" s="626"/>
      <c r="D227" s="191" t="s">
        <v>527</v>
      </c>
      <c r="E227" s="31">
        <v>1</v>
      </c>
      <c r="F227" s="33">
        <v>1</v>
      </c>
      <c r="G227" s="33"/>
      <c r="H227" s="33"/>
      <c r="I227" s="33"/>
      <c r="J227" s="34">
        <f t="shared" si="12"/>
        <v>1</v>
      </c>
      <c r="K227" s="34">
        <f t="shared" si="13"/>
        <v>1</v>
      </c>
      <c r="L227" s="34">
        <f t="shared" si="14"/>
        <v>1</v>
      </c>
      <c r="M227" s="34">
        <f t="shared" si="15"/>
        <v>1</v>
      </c>
      <c r="P227" s="299"/>
      <c r="Q227" s="169"/>
      <c r="R227" s="299"/>
      <c r="S227" s="331"/>
    </row>
    <row r="228" spans="1:19" s="52" customFormat="1" ht="15" customHeight="1">
      <c r="A228" s="599"/>
      <c r="B228" s="557"/>
      <c r="C228" s="626"/>
      <c r="D228" s="191" t="s">
        <v>528</v>
      </c>
      <c r="E228" s="165">
        <v>0</v>
      </c>
      <c r="F228" s="525">
        <v>0</v>
      </c>
      <c r="G228" s="33"/>
      <c r="H228" s="33"/>
      <c r="I228" s="33"/>
      <c r="J228" s="34" t="str">
        <f t="shared" si="12"/>
        <v/>
      </c>
      <c r="K228" s="34" t="str">
        <f t="shared" si="13"/>
        <v/>
      </c>
      <c r="L228" s="34" t="str">
        <f t="shared" si="14"/>
        <v/>
      </c>
      <c r="M228" s="34" t="str">
        <f t="shared" si="15"/>
        <v/>
      </c>
      <c r="P228" s="299"/>
      <c r="Q228" s="169"/>
      <c r="R228" s="299"/>
      <c r="S228" s="331"/>
    </row>
    <row r="229" spans="1:19" s="52" customFormat="1" ht="15" customHeight="1">
      <c r="A229" s="599"/>
      <c r="B229" s="557"/>
      <c r="C229" s="626"/>
      <c r="D229" s="191" t="s">
        <v>529</v>
      </c>
      <c r="E229" s="165">
        <v>0</v>
      </c>
      <c r="F229" s="525">
        <v>0</v>
      </c>
      <c r="G229" s="33"/>
      <c r="H229" s="33"/>
      <c r="I229" s="33"/>
      <c r="J229" s="34" t="str">
        <f t="shared" si="12"/>
        <v/>
      </c>
      <c r="K229" s="34" t="str">
        <f t="shared" si="13"/>
        <v/>
      </c>
      <c r="L229" s="34" t="str">
        <f t="shared" si="14"/>
        <v/>
      </c>
      <c r="M229" s="34" t="str">
        <f t="shared" si="15"/>
        <v/>
      </c>
      <c r="P229" s="299"/>
      <c r="Q229" s="169"/>
      <c r="R229" s="299"/>
      <c r="S229" s="331"/>
    </row>
    <row r="230" spans="1:19" s="52" customFormat="1" ht="15" customHeight="1">
      <c r="A230" s="599"/>
      <c r="B230" s="557"/>
      <c r="C230" s="626"/>
      <c r="D230" s="190" t="s">
        <v>738</v>
      </c>
      <c r="E230" s="165">
        <v>0</v>
      </c>
      <c r="F230" s="525">
        <v>0</v>
      </c>
      <c r="G230" s="33"/>
      <c r="H230" s="33"/>
      <c r="I230" s="33"/>
      <c r="J230" s="34" t="str">
        <f t="shared" si="12"/>
        <v/>
      </c>
      <c r="K230" s="34" t="str">
        <f t="shared" si="13"/>
        <v/>
      </c>
      <c r="L230" s="34" t="str">
        <f t="shared" si="14"/>
        <v/>
      </c>
      <c r="M230" s="34" t="str">
        <f t="shared" si="15"/>
        <v/>
      </c>
      <c r="P230" s="299"/>
      <c r="Q230" s="169"/>
      <c r="R230" s="299"/>
      <c r="S230" s="331"/>
    </row>
    <row r="231" spans="1:19" s="52" customFormat="1" ht="15" customHeight="1">
      <c r="A231" s="599"/>
      <c r="B231" s="557"/>
      <c r="C231" s="626"/>
      <c r="D231" s="191" t="s">
        <v>556</v>
      </c>
      <c r="E231" s="165">
        <v>0</v>
      </c>
      <c r="F231" s="525">
        <v>0</v>
      </c>
      <c r="G231" s="33"/>
      <c r="H231" s="33"/>
      <c r="I231" s="33"/>
      <c r="J231" s="34" t="str">
        <f t="shared" si="12"/>
        <v/>
      </c>
      <c r="K231" s="34" t="str">
        <f t="shared" si="13"/>
        <v/>
      </c>
      <c r="L231" s="34" t="str">
        <f t="shared" si="14"/>
        <v/>
      </c>
      <c r="M231" s="34" t="str">
        <f t="shared" si="15"/>
        <v/>
      </c>
      <c r="P231" s="299"/>
      <c r="Q231" s="169"/>
      <c r="R231" s="299"/>
      <c r="S231" s="331"/>
    </row>
    <row r="232" spans="1:19" s="52" customFormat="1" ht="15" customHeight="1">
      <c r="A232" s="599"/>
      <c r="B232" s="557"/>
      <c r="C232" s="605"/>
      <c r="D232" s="190" t="s">
        <v>616</v>
      </c>
      <c r="E232" s="165">
        <v>0</v>
      </c>
      <c r="F232" s="525">
        <v>0</v>
      </c>
      <c r="G232" s="33"/>
      <c r="H232" s="33"/>
      <c r="I232" s="33"/>
      <c r="J232" s="34" t="str">
        <f t="shared" si="12"/>
        <v/>
      </c>
      <c r="K232" s="34" t="str">
        <f t="shared" si="13"/>
        <v/>
      </c>
      <c r="L232" s="34" t="str">
        <f t="shared" si="14"/>
        <v/>
      </c>
      <c r="M232" s="34" t="str">
        <f t="shared" si="15"/>
        <v/>
      </c>
      <c r="P232" s="299"/>
      <c r="Q232" s="169"/>
      <c r="R232" s="299"/>
      <c r="S232" s="331"/>
    </row>
    <row r="233" spans="1:19" s="52" customFormat="1" ht="15" customHeight="1">
      <c r="A233" s="599"/>
      <c r="B233" s="557"/>
      <c r="C233" s="604" t="s">
        <v>6</v>
      </c>
      <c r="D233" s="190" t="s">
        <v>542</v>
      </c>
      <c r="E233" s="165">
        <v>0</v>
      </c>
      <c r="F233" s="525">
        <v>0</v>
      </c>
      <c r="G233" s="33"/>
      <c r="H233" s="33"/>
      <c r="I233" s="33"/>
      <c r="J233" s="34" t="str">
        <f t="shared" si="12"/>
        <v/>
      </c>
      <c r="K233" s="34" t="str">
        <f t="shared" si="13"/>
        <v/>
      </c>
      <c r="L233" s="34" t="str">
        <f t="shared" si="14"/>
        <v/>
      </c>
      <c r="M233" s="34" t="str">
        <f t="shared" si="15"/>
        <v/>
      </c>
      <c r="P233" s="299"/>
      <c r="Q233" s="169"/>
      <c r="R233" s="299"/>
      <c r="S233" s="331"/>
    </row>
    <row r="234" spans="1:19" s="52" customFormat="1" ht="15" customHeight="1">
      <c r="A234" s="599"/>
      <c r="B234" s="557"/>
      <c r="C234" s="626"/>
      <c r="D234" s="191" t="s">
        <v>527</v>
      </c>
      <c r="E234" s="165">
        <v>0</v>
      </c>
      <c r="F234" s="525">
        <v>0</v>
      </c>
      <c r="G234" s="33"/>
      <c r="H234" s="33"/>
      <c r="I234" s="33"/>
      <c r="J234" s="34" t="str">
        <f t="shared" si="12"/>
        <v/>
      </c>
      <c r="K234" s="34" t="str">
        <f t="shared" si="13"/>
        <v/>
      </c>
      <c r="L234" s="34" t="str">
        <f t="shared" si="14"/>
        <v/>
      </c>
      <c r="M234" s="34" t="str">
        <f t="shared" si="15"/>
        <v/>
      </c>
      <c r="P234" s="299"/>
      <c r="Q234" s="169"/>
      <c r="R234" s="299"/>
      <c r="S234" s="331"/>
    </row>
    <row r="235" spans="1:19" s="52" customFormat="1" ht="15" customHeight="1">
      <c r="A235" s="599"/>
      <c r="B235" s="557"/>
      <c r="C235" s="626"/>
      <c r="D235" s="191" t="s">
        <v>528</v>
      </c>
      <c r="E235" s="165">
        <v>0</v>
      </c>
      <c r="F235" s="525">
        <v>0</v>
      </c>
      <c r="G235" s="33"/>
      <c r="H235" s="33"/>
      <c r="I235" s="33"/>
      <c r="J235" s="34" t="str">
        <f t="shared" si="12"/>
        <v/>
      </c>
      <c r="K235" s="34" t="str">
        <f t="shared" si="13"/>
        <v/>
      </c>
      <c r="L235" s="34" t="str">
        <f t="shared" si="14"/>
        <v/>
      </c>
      <c r="M235" s="34" t="str">
        <f t="shared" si="15"/>
        <v/>
      </c>
      <c r="P235" s="299"/>
      <c r="Q235" s="169"/>
      <c r="R235" s="299"/>
      <c r="S235" s="331"/>
    </row>
    <row r="236" spans="1:19" s="52" customFormat="1" ht="15" customHeight="1">
      <c r="A236" s="599"/>
      <c r="B236" s="557"/>
      <c r="C236" s="626"/>
      <c r="D236" s="191" t="s">
        <v>529</v>
      </c>
      <c r="E236" s="165">
        <v>0</v>
      </c>
      <c r="F236" s="525">
        <v>0</v>
      </c>
      <c r="G236" s="33"/>
      <c r="H236" s="33"/>
      <c r="I236" s="33"/>
      <c r="J236" s="34" t="str">
        <f t="shared" si="12"/>
        <v/>
      </c>
      <c r="K236" s="34" t="str">
        <f t="shared" si="13"/>
        <v/>
      </c>
      <c r="L236" s="34" t="str">
        <f t="shared" si="14"/>
        <v/>
      </c>
      <c r="M236" s="34" t="str">
        <f t="shared" si="15"/>
        <v/>
      </c>
      <c r="P236" s="299"/>
      <c r="Q236" s="169"/>
      <c r="R236" s="299"/>
      <c r="S236" s="331"/>
    </row>
    <row r="237" spans="1:19" s="52" customFormat="1" ht="15" customHeight="1">
      <c r="A237" s="599"/>
      <c r="B237" s="557"/>
      <c r="C237" s="626"/>
      <c r="D237" s="190" t="s">
        <v>738</v>
      </c>
      <c r="E237" s="165">
        <v>0</v>
      </c>
      <c r="F237" s="525">
        <v>0</v>
      </c>
      <c r="G237" s="33"/>
      <c r="H237" s="33"/>
      <c r="I237" s="33"/>
      <c r="J237" s="34" t="str">
        <f t="shared" si="12"/>
        <v/>
      </c>
      <c r="K237" s="34" t="str">
        <f t="shared" si="13"/>
        <v/>
      </c>
      <c r="L237" s="34" t="str">
        <f t="shared" si="14"/>
        <v/>
      </c>
      <c r="M237" s="34" t="str">
        <f t="shared" si="15"/>
        <v/>
      </c>
      <c r="P237" s="299"/>
      <c r="Q237" s="169"/>
      <c r="R237" s="299"/>
      <c r="S237" s="331"/>
    </row>
    <row r="238" spans="1:19" s="52" customFormat="1" ht="15" customHeight="1">
      <c r="A238" s="600"/>
      <c r="B238" s="557"/>
      <c r="C238" s="605"/>
      <c r="D238" s="191" t="s">
        <v>556</v>
      </c>
      <c r="E238" s="165">
        <v>0</v>
      </c>
      <c r="F238" s="525">
        <v>0</v>
      </c>
      <c r="G238" s="33"/>
      <c r="H238" s="33"/>
      <c r="I238" s="33"/>
      <c r="J238" s="34" t="str">
        <f t="shared" si="12"/>
        <v/>
      </c>
      <c r="K238" s="34" t="str">
        <f t="shared" si="13"/>
        <v/>
      </c>
      <c r="L238" s="34" t="str">
        <f t="shared" si="14"/>
        <v/>
      </c>
      <c r="M238" s="34" t="str">
        <f t="shared" si="15"/>
        <v/>
      </c>
      <c r="P238" s="299"/>
      <c r="Q238" s="169"/>
      <c r="R238" s="299"/>
      <c r="S238" s="331"/>
    </row>
    <row r="239" spans="1:19" s="52" customFormat="1" ht="15" customHeight="1">
      <c r="A239" s="623">
        <v>10</v>
      </c>
      <c r="B239" s="556" t="str">
        <f>'1.Metas ATD H.'!B88</f>
        <v>Guadalupe</v>
      </c>
      <c r="C239" s="604" t="s">
        <v>3</v>
      </c>
      <c r="D239" s="190" t="s">
        <v>542</v>
      </c>
      <c r="E239" s="165">
        <v>0</v>
      </c>
      <c r="F239" s="525">
        <v>0</v>
      </c>
      <c r="G239" s="33"/>
      <c r="H239" s="33"/>
      <c r="I239" s="33"/>
      <c r="J239" s="34" t="str">
        <f t="shared" si="12"/>
        <v/>
      </c>
      <c r="K239" s="34" t="str">
        <f t="shared" si="13"/>
        <v/>
      </c>
      <c r="L239" s="34" t="str">
        <f t="shared" si="14"/>
        <v/>
      </c>
      <c r="M239" s="34" t="str">
        <f t="shared" si="15"/>
        <v/>
      </c>
      <c r="P239" s="299"/>
      <c r="Q239" s="169"/>
      <c r="R239" s="299"/>
      <c r="S239" s="331"/>
    </row>
    <row r="240" spans="1:19" s="52" customFormat="1" ht="15" customHeight="1">
      <c r="A240" s="624"/>
      <c r="B240" s="557"/>
      <c r="C240" s="626"/>
      <c r="D240" s="191" t="s">
        <v>527</v>
      </c>
      <c r="E240" s="165">
        <v>0</v>
      </c>
      <c r="F240" s="525">
        <v>0</v>
      </c>
      <c r="G240" s="33"/>
      <c r="H240" s="33"/>
      <c r="I240" s="33"/>
      <c r="J240" s="34" t="str">
        <f t="shared" si="12"/>
        <v/>
      </c>
      <c r="K240" s="34" t="str">
        <f t="shared" si="13"/>
        <v/>
      </c>
      <c r="L240" s="34" t="str">
        <f t="shared" si="14"/>
        <v/>
      </c>
      <c r="M240" s="34" t="str">
        <f t="shared" si="15"/>
        <v/>
      </c>
      <c r="P240" s="299"/>
      <c r="Q240" s="169"/>
      <c r="R240" s="299"/>
      <c r="S240" s="331"/>
    </row>
    <row r="241" spans="1:19" s="52" customFormat="1" ht="15" customHeight="1">
      <c r="A241" s="624"/>
      <c r="B241" s="557"/>
      <c r="C241" s="626"/>
      <c r="D241" s="191" t="s">
        <v>528</v>
      </c>
      <c r="E241" s="165">
        <v>0</v>
      </c>
      <c r="F241" s="525">
        <v>0</v>
      </c>
      <c r="G241" s="33"/>
      <c r="H241" s="33"/>
      <c r="I241" s="33"/>
      <c r="J241" s="34" t="str">
        <f t="shared" si="12"/>
        <v/>
      </c>
      <c r="K241" s="34" t="str">
        <f t="shared" si="13"/>
        <v/>
      </c>
      <c r="L241" s="34" t="str">
        <f t="shared" si="14"/>
        <v/>
      </c>
      <c r="M241" s="34" t="str">
        <f t="shared" si="15"/>
        <v/>
      </c>
      <c r="P241" s="299"/>
      <c r="Q241" s="169"/>
      <c r="R241" s="299"/>
      <c r="S241" s="331"/>
    </row>
    <row r="242" spans="1:19" s="52" customFormat="1" ht="15" customHeight="1">
      <c r="A242" s="624"/>
      <c r="B242" s="557"/>
      <c r="C242" s="626"/>
      <c r="D242" s="191" t="s">
        <v>529</v>
      </c>
      <c r="E242" s="165">
        <v>0</v>
      </c>
      <c r="F242" s="525">
        <v>0</v>
      </c>
      <c r="G242" s="33"/>
      <c r="H242" s="33"/>
      <c r="I242" s="33"/>
      <c r="J242" s="34" t="str">
        <f t="shared" si="12"/>
        <v/>
      </c>
      <c r="K242" s="34" t="str">
        <f t="shared" si="13"/>
        <v/>
      </c>
      <c r="L242" s="34" t="str">
        <f t="shared" si="14"/>
        <v/>
      </c>
      <c r="M242" s="34" t="str">
        <f t="shared" si="15"/>
        <v/>
      </c>
      <c r="P242" s="299"/>
      <c r="Q242" s="169"/>
      <c r="R242" s="299"/>
      <c r="S242" s="331"/>
    </row>
    <row r="243" spans="1:19" s="52" customFormat="1" ht="15" customHeight="1">
      <c r="A243" s="624"/>
      <c r="B243" s="557"/>
      <c r="C243" s="626"/>
      <c r="D243" s="190" t="s">
        <v>738</v>
      </c>
      <c r="E243" s="165">
        <v>0</v>
      </c>
      <c r="F243" s="525">
        <v>0</v>
      </c>
      <c r="G243" s="33"/>
      <c r="H243" s="33"/>
      <c r="I243" s="33"/>
      <c r="J243" s="34" t="str">
        <f t="shared" si="12"/>
        <v/>
      </c>
      <c r="K243" s="34" t="str">
        <f t="shared" si="13"/>
        <v/>
      </c>
      <c r="L243" s="34" t="str">
        <f t="shared" si="14"/>
        <v/>
      </c>
      <c r="M243" s="34" t="str">
        <f t="shared" si="15"/>
        <v/>
      </c>
      <c r="P243" s="299"/>
      <c r="Q243" s="169"/>
      <c r="R243" s="299"/>
      <c r="S243" s="331"/>
    </row>
    <row r="244" spans="1:19" s="52" customFormat="1" ht="15" customHeight="1">
      <c r="A244" s="624"/>
      <c r="B244" s="557"/>
      <c r="C244" s="605"/>
      <c r="D244" s="191" t="s">
        <v>556</v>
      </c>
      <c r="E244" s="165">
        <v>0</v>
      </c>
      <c r="F244" s="525">
        <v>0</v>
      </c>
      <c r="G244" s="33"/>
      <c r="H244" s="33"/>
      <c r="I244" s="33"/>
      <c r="J244" s="34" t="str">
        <f t="shared" si="12"/>
        <v/>
      </c>
      <c r="K244" s="34" t="str">
        <f t="shared" si="13"/>
        <v/>
      </c>
      <c r="L244" s="34" t="str">
        <f t="shared" si="14"/>
        <v/>
      </c>
      <c r="M244" s="34" t="str">
        <f t="shared" si="15"/>
        <v/>
      </c>
      <c r="P244" s="299"/>
      <c r="Q244" s="169"/>
      <c r="R244" s="299"/>
      <c r="S244" s="331"/>
    </row>
    <row r="245" spans="1:19" s="52" customFormat="1" ht="15" customHeight="1">
      <c r="A245" s="624"/>
      <c r="B245" s="557"/>
      <c r="C245" s="604" t="s">
        <v>4</v>
      </c>
      <c r="D245" s="190" t="s">
        <v>542</v>
      </c>
      <c r="E245" s="165">
        <v>0</v>
      </c>
      <c r="F245" s="525">
        <v>0</v>
      </c>
      <c r="G245" s="33"/>
      <c r="H245" s="33"/>
      <c r="I245" s="33"/>
      <c r="J245" s="34" t="str">
        <f t="shared" si="12"/>
        <v/>
      </c>
      <c r="K245" s="34" t="str">
        <f t="shared" si="13"/>
        <v/>
      </c>
      <c r="L245" s="34" t="str">
        <f t="shared" si="14"/>
        <v/>
      </c>
      <c r="M245" s="34" t="str">
        <f t="shared" si="15"/>
        <v/>
      </c>
      <c r="P245" s="299"/>
      <c r="Q245" s="169"/>
      <c r="R245" s="299"/>
      <c r="S245" s="331"/>
    </row>
    <row r="246" spans="1:19" s="52" customFormat="1" ht="15" customHeight="1">
      <c r="A246" s="624"/>
      <c r="B246" s="557"/>
      <c r="C246" s="626"/>
      <c r="D246" s="191" t="s">
        <v>527</v>
      </c>
      <c r="E246" s="165">
        <v>0</v>
      </c>
      <c r="F246" s="525">
        <v>0</v>
      </c>
      <c r="G246" s="33"/>
      <c r="H246" s="33"/>
      <c r="I246" s="33"/>
      <c r="J246" s="34" t="str">
        <f t="shared" si="12"/>
        <v/>
      </c>
      <c r="K246" s="34" t="str">
        <f t="shared" si="13"/>
        <v/>
      </c>
      <c r="L246" s="34" t="str">
        <f t="shared" si="14"/>
        <v/>
      </c>
      <c r="M246" s="34" t="str">
        <f t="shared" si="15"/>
        <v/>
      </c>
      <c r="P246" s="299"/>
      <c r="Q246" s="169"/>
      <c r="R246" s="299"/>
      <c r="S246" s="331"/>
    </row>
    <row r="247" spans="1:19" s="52" customFormat="1" ht="15" customHeight="1">
      <c r="A247" s="624"/>
      <c r="B247" s="557"/>
      <c r="C247" s="626"/>
      <c r="D247" s="191" t="s">
        <v>528</v>
      </c>
      <c r="E247" s="165">
        <v>0</v>
      </c>
      <c r="F247" s="525">
        <v>0</v>
      </c>
      <c r="G247" s="33"/>
      <c r="H247" s="33"/>
      <c r="I247" s="33"/>
      <c r="J247" s="34" t="str">
        <f t="shared" si="12"/>
        <v/>
      </c>
      <c r="K247" s="34" t="str">
        <f t="shared" si="13"/>
        <v/>
      </c>
      <c r="L247" s="34" t="str">
        <f t="shared" si="14"/>
        <v/>
      </c>
      <c r="M247" s="34" t="str">
        <f t="shared" si="15"/>
        <v/>
      </c>
      <c r="P247" s="299"/>
      <c r="Q247" s="169"/>
      <c r="R247" s="299"/>
      <c r="S247" s="331"/>
    </row>
    <row r="248" spans="1:19" s="52" customFormat="1" ht="15" customHeight="1">
      <c r="A248" s="624"/>
      <c r="B248" s="557"/>
      <c r="C248" s="626"/>
      <c r="D248" s="191" t="s">
        <v>529</v>
      </c>
      <c r="E248" s="165">
        <v>0</v>
      </c>
      <c r="F248" s="525">
        <v>0</v>
      </c>
      <c r="G248" s="33"/>
      <c r="H248" s="33"/>
      <c r="I248" s="33"/>
      <c r="J248" s="34" t="str">
        <f t="shared" si="12"/>
        <v/>
      </c>
      <c r="K248" s="34" t="str">
        <f t="shared" si="13"/>
        <v/>
      </c>
      <c r="L248" s="34" t="str">
        <f t="shared" si="14"/>
        <v/>
      </c>
      <c r="M248" s="34" t="str">
        <f t="shared" si="15"/>
        <v/>
      </c>
      <c r="P248" s="299"/>
      <c r="Q248" s="169"/>
      <c r="R248" s="299"/>
      <c r="S248" s="331"/>
    </row>
    <row r="249" spans="1:19" s="52" customFormat="1" ht="15" customHeight="1">
      <c r="A249" s="624"/>
      <c r="B249" s="557"/>
      <c r="C249" s="626"/>
      <c r="D249" s="190" t="s">
        <v>738</v>
      </c>
      <c r="E249" s="165">
        <v>0</v>
      </c>
      <c r="F249" s="525">
        <v>0</v>
      </c>
      <c r="G249" s="33"/>
      <c r="H249" s="33"/>
      <c r="I249" s="33"/>
      <c r="J249" s="34" t="str">
        <f t="shared" si="12"/>
        <v/>
      </c>
      <c r="K249" s="34" t="str">
        <f t="shared" si="13"/>
        <v/>
      </c>
      <c r="L249" s="34" t="str">
        <f t="shared" si="14"/>
        <v/>
      </c>
      <c r="M249" s="34" t="str">
        <f t="shared" si="15"/>
        <v/>
      </c>
      <c r="P249" s="299"/>
      <c r="Q249" s="169"/>
      <c r="R249" s="299"/>
      <c r="S249" s="331"/>
    </row>
    <row r="250" spans="1:19" s="52" customFormat="1" ht="15" customHeight="1">
      <c r="A250" s="624"/>
      <c r="B250" s="557"/>
      <c r="C250" s="605"/>
      <c r="D250" s="191" t="s">
        <v>556</v>
      </c>
      <c r="E250" s="165">
        <v>0</v>
      </c>
      <c r="F250" s="525">
        <v>0</v>
      </c>
      <c r="G250" s="33"/>
      <c r="H250" s="33"/>
      <c r="I250" s="33"/>
      <c r="J250" s="34" t="str">
        <f t="shared" si="12"/>
        <v/>
      </c>
      <c r="K250" s="34" t="str">
        <f t="shared" si="13"/>
        <v/>
      </c>
      <c r="L250" s="34" t="str">
        <f t="shared" si="14"/>
        <v/>
      </c>
      <c r="M250" s="34" t="str">
        <f t="shared" si="15"/>
        <v/>
      </c>
      <c r="P250" s="299"/>
      <c r="Q250" s="169"/>
      <c r="R250" s="299"/>
      <c r="S250" s="331"/>
    </row>
    <row r="251" spans="1:19" s="52" customFormat="1" ht="15" customHeight="1">
      <c r="A251" s="624"/>
      <c r="B251" s="557"/>
      <c r="C251" s="604" t="s">
        <v>5</v>
      </c>
      <c r="D251" s="190" t="s">
        <v>542</v>
      </c>
      <c r="E251" s="165">
        <v>0</v>
      </c>
      <c r="F251" s="525">
        <v>0</v>
      </c>
      <c r="G251" s="33"/>
      <c r="H251" s="33"/>
      <c r="I251" s="33"/>
      <c r="J251" s="34" t="str">
        <f t="shared" si="12"/>
        <v/>
      </c>
      <c r="K251" s="34" t="str">
        <f t="shared" si="13"/>
        <v/>
      </c>
      <c r="L251" s="34" t="str">
        <f t="shared" si="14"/>
        <v/>
      </c>
      <c r="M251" s="34" t="str">
        <f t="shared" si="15"/>
        <v/>
      </c>
      <c r="P251" s="299"/>
      <c r="Q251" s="169"/>
      <c r="R251" s="299"/>
      <c r="S251" s="331"/>
    </row>
    <row r="252" spans="1:19" s="52" customFormat="1" ht="15" customHeight="1">
      <c r="A252" s="624"/>
      <c r="B252" s="557"/>
      <c r="C252" s="626"/>
      <c r="D252" s="191" t="s">
        <v>527</v>
      </c>
      <c r="E252" s="165">
        <v>0</v>
      </c>
      <c r="F252" s="525">
        <v>0</v>
      </c>
      <c r="G252" s="33"/>
      <c r="H252" s="33"/>
      <c r="I252" s="33"/>
      <c r="J252" s="34" t="str">
        <f t="shared" si="12"/>
        <v/>
      </c>
      <c r="K252" s="34" t="str">
        <f t="shared" si="13"/>
        <v/>
      </c>
      <c r="L252" s="34" t="str">
        <f t="shared" si="14"/>
        <v/>
      </c>
      <c r="M252" s="34" t="str">
        <f t="shared" si="15"/>
        <v/>
      </c>
      <c r="P252" s="299"/>
      <c r="Q252" s="169"/>
      <c r="R252" s="299"/>
      <c r="S252" s="331"/>
    </row>
    <row r="253" spans="1:19" s="52" customFormat="1" ht="15" customHeight="1">
      <c r="A253" s="624"/>
      <c r="B253" s="557"/>
      <c r="C253" s="626"/>
      <c r="D253" s="191" t="s">
        <v>528</v>
      </c>
      <c r="E253" s="165">
        <v>0</v>
      </c>
      <c r="F253" s="525">
        <v>0</v>
      </c>
      <c r="G253" s="33"/>
      <c r="H253" s="33"/>
      <c r="I253" s="33"/>
      <c r="J253" s="34" t="str">
        <f t="shared" si="12"/>
        <v/>
      </c>
      <c r="K253" s="34" t="str">
        <f t="shared" si="13"/>
        <v/>
      </c>
      <c r="L253" s="34" t="str">
        <f t="shared" si="14"/>
        <v/>
      </c>
      <c r="M253" s="34" t="str">
        <f t="shared" si="15"/>
        <v/>
      </c>
      <c r="P253" s="299"/>
      <c r="Q253" s="169"/>
      <c r="R253" s="299"/>
      <c r="S253" s="331"/>
    </row>
    <row r="254" spans="1:19" s="52" customFormat="1" ht="15" customHeight="1">
      <c r="A254" s="624"/>
      <c r="B254" s="557"/>
      <c r="C254" s="626"/>
      <c r="D254" s="191" t="s">
        <v>529</v>
      </c>
      <c r="E254" s="165">
        <v>0</v>
      </c>
      <c r="F254" s="525">
        <v>0</v>
      </c>
      <c r="G254" s="33"/>
      <c r="H254" s="33"/>
      <c r="I254" s="33"/>
      <c r="J254" s="34" t="str">
        <f t="shared" si="12"/>
        <v/>
      </c>
      <c r="K254" s="34" t="str">
        <f t="shared" si="13"/>
        <v/>
      </c>
      <c r="L254" s="34" t="str">
        <f t="shared" si="14"/>
        <v/>
      </c>
      <c r="M254" s="34" t="str">
        <f t="shared" si="15"/>
        <v/>
      </c>
      <c r="P254" s="299"/>
      <c r="Q254" s="169"/>
      <c r="R254" s="299"/>
      <c r="S254" s="331"/>
    </row>
    <row r="255" spans="1:19" s="52" customFormat="1" ht="15" customHeight="1">
      <c r="A255" s="624"/>
      <c r="B255" s="557"/>
      <c r="C255" s="626"/>
      <c r="D255" s="190" t="s">
        <v>738</v>
      </c>
      <c r="E255" s="165">
        <v>0</v>
      </c>
      <c r="F255" s="525">
        <v>0</v>
      </c>
      <c r="G255" s="33"/>
      <c r="H255" s="33"/>
      <c r="I255" s="33"/>
      <c r="J255" s="34" t="str">
        <f t="shared" si="12"/>
        <v/>
      </c>
      <c r="K255" s="34" t="str">
        <f t="shared" si="13"/>
        <v/>
      </c>
      <c r="L255" s="34" t="str">
        <f t="shared" si="14"/>
        <v/>
      </c>
      <c r="M255" s="34" t="str">
        <f t="shared" si="15"/>
        <v/>
      </c>
      <c r="P255" s="299"/>
      <c r="Q255" s="169"/>
      <c r="R255" s="299"/>
      <c r="S255" s="331"/>
    </row>
    <row r="256" spans="1:19" s="52" customFormat="1" ht="15" customHeight="1">
      <c r="A256" s="624"/>
      <c r="B256" s="557"/>
      <c r="C256" s="626"/>
      <c r="D256" s="191" t="s">
        <v>556</v>
      </c>
      <c r="E256" s="165">
        <v>0</v>
      </c>
      <c r="F256" s="525">
        <v>0</v>
      </c>
      <c r="G256" s="33"/>
      <c r="H256" s="33"/>
      <c r="I256" s="33"/>
      <c r="J256" s="34" t="str">
        <f t="shared" si="12"/>
        <v/>
      </c>
      <c r="K256" s="34" t="str">
        <f t="shared" si="13"/>
        <v/>
      </c>
      <c r="L256" s="34" t="str">
        <f t="shared" si="14"/>
        <v/>
      </c>
      <c r="M256" s="34" t="str">
        <f t="shared" si="15"/>
        <v/>
      </c>
      <c r="P256" s="299"/>
      <c r="Q256" s="169"/>
      <c r="R256" s="299"/>
      <c r="S256" s="331"/>
    </row>
    <row r="257" spans="1:19" s="52" customFormat="1" ht="15" customHeight="1">
      <c r="A257" s="624"/>
      <c r="B257" s="557"/>
      <c r="C257" s="605"/>
      <c r="D257" s="190" t="s">
        <v>616</v>
      </c>
      <c r="E257" s="31">
        <v>4</v>
      </c>
      <c r="F257" s="33">
        <v>4</v>
      </c>
      <c r="G257" s="33"/>
      <c r="H257" s="33"/>
      <c r="I257" s="33"/>
      <c r="J257" s="34">
        <f t="shared" si="12"/>
        <v>1</v>
      </c>
      <c r="K257" s="34">
        <f t="shared" si="13"/>
        <v>1</v>
      </c>
      <c r="L257" s="34">
        <f t="shared" si="14"/>
        <v>1</v>
      </c>
      <c r="M257" s="34">
        <f t="shared" si="15"/>
        <v>1</v>
      </c>
      <c r="P257" s="299"/>
      <c r="Q257" s="169"/>
      <c r="R257" s="299"/>
      <c r="S257" s="331"/>
    </row>
    <row r="258" spans="1:19" s="52" customFormat="1" ht="15" customHeight="1">
      <c r="A258" s="624"/>
      <c r="B258" s="557"/>
      <c r="C258" s="604" t="s">
        <v>6</v>
      </c>
      <c r="D258" s="190" t="s">
        <v>542</v>
      </c>
      <c r="E258" s="165">
        <v>0</v>
      </c>
      <c r="F258" s="525">
        <v>0</v>
      </c>
      <c r="G258" s="33"/>
      <c r="H258" s="33"/>
      <c r="I258" s="33"/>
      <c r="J258" s="34" t="str">
        <f t="shared" si="12"/>
        <v/>
      </c>
      <c r="K258" s="34" t="str">
        <f t="shared" si="13"/>
        <v/>
      </c>
      <c r="L258" s="34" t="str">
        <f t="shared" si="14"/>
        <v/>
      </c>
      <c r="M258" s="34" t="str">
        <f t="shared" si="15"/>
        <v/>
      </c>
      <c r="P258" s="299"/>
      <c r="Q258" s="169"/>
      <c r="R258" s="299"/>
      <c r="S258" s="331"/>
    </row>
    <row r="259" spans="1:19" s="52" customFormat="1" ht="15" customHeight="1">
      <c r="A259" s="624"/>
      <c r="B259" s="557"/>
      <c r="C259" s="626"/>
      <c r="D259" s="191" t="s">
        <v>527</v>
      </c>
      <c r="E259" s="165">
        <v>0</v>
      </c>
      <c r="F259" s="525">
        <v>0</v>
      </c>
      <c r="G259" s="33"/>
      <c r="H259" s="33"/>
      <c r="I259" s="33"/>
      <c r="J259" s="34" t="str">
        <f t="shared" si="12"/>
        <v/>
      </c>
      <c r="K259" s="34" t="str">
        <f t="shared" si="13"/>
        <v/>
      </c>
      <c r="L259" s="34" t="str">
        <f t="shared" si="14"/>
        <v/>
      </c>
      <c r="M259" s="34" t="str">
        <f t="shared" si="15"/>
        <v/>
      </c>
      <c r="P259" s="299"/>
      <c r="Q259" s="169"/>
      <c r="R259" s="299"/>
      <c r="S259" s="331"/>
    </row>
    <row r="260" spans="1:19" s="52" customFormat="1" ht="15" customHeight="1">
      <c r="A260" s="624"/>
      <c r="B260" s="557"/>
      <c r="C260" s="626"/>
      <c r="D260" s="191" t="s">
        <v>528</v>
      </c>
      <c r="E260" s="165">
        <v>0</v>
      </c>
      <c r="F260" s="525">
        <v>0</v>
      </c>
      <c r="G260" s="33"/>
      <c r="H260" s="33"/>
      <c r="I260" s="33"/>
      <c r="J260" s="34" t="str">
        <f t="shared" si="12"/>
        <v/>
      </c>
      <c r="K260" s="34" t="str">
        <f t="shared" si="13"/>
        <v/>
      </c>
      <c r="L260" s="34" t="str">
        <f t="shared" si="14"/>
        <v/>
      </c>
      <c r="M260" s="34" t="str">
        <f t="shared" si="15"/>
        <v/>
      </c>
      <c r="P260" s="299"/>
      <c r="Q260" s="169"/>
      <c r="R260" s="299"/>
      <c r="S260" s="331"/>
    </row>
    <row r="261" spans="1:19" s="52" customFormat="1" ht="15" customHeight="1">
      <c r="A261" s="624"/>
      <c r="B261" s="557"/>
      <c r="C261" s="626"/>
      <c r="D261" s="191" t="s">
        <v>529</v>
      </c>
      <c r="E261" s="165">
        <v>0</v>
      </c>
      <c r="F261" s="525">
        <v>0</v>
      </c>
      <c r="G261" s="33"/>
      <c r="H261" s="33"/>
      <c r="I261" s="33"/>
      <c r="J261" s="34" t="str">
        <f t="shared" si="12"/>
        <v/>
      </c>
      <c r="K261" s="34" t="str">
        <f t="shared" si="13"/>
        <v/>
      </c>
      <c r="L261" s="34" t="str">
        <f t="shared" si="14"/>
        <v/>
      </c>
      <c r="M261" s="34" t="str">
        <f t="shared" si="15"/>
        <v/>
      </c>
      <c r="P261" s="299"/>
      <c r="Q261" s="169"/>
      <c r="R261" s="299"/>
      <c r="S261" s="331"/>
    </row>
    <row r="262" spans="1:19" s="52" customFormat="1" ht="15" customHeight="1">
      <c r="A262" s="624"/>
      <c r="B262" s="557"/>
      <c r="C262" s="626"/>
      <c r="D262" s="190" t="s">
        <v>738</v>
      </c>
      <c r="E262" s="165">
        <v>0</v>
      </c>
      <c r="F262" s="525">
        <v>0</v>
      </c>
      <c r="G262" s="33"/>
      <c r="H262" s="33"/>
      <c r="I262" s="33"/>
      <c r="J262" s="34" t="str">
        <f t="shared" si="12"/>
        <v/>
      </c>
      <c r="K262" s="34" t="str">
        <f t="shared" si="13"/>
        <v/>
      </c>
      <c r="L262" s="34" t="str">
        <f t="shared" si="14"/>
        <v/>
      </c>
      <c r="M262" s="34" t="str">
        <f t="shared" si="15"/>
        <v/>
      </c>
      <c r="P262" s="299"/>
      <c r="Q262" s="169"/>
      <c r="R262" s="299"/>
      <c r="S262" s="331"/>
    </row>
    <row r="263" spans="1:19" s="52" customFormat="1" ht="15" customHeight="1">
      <c r="A263" s="625"/>
      <c r="B263" s="557"/>
      <c r="C263" s="605"/>
      <c r="D263" s="191" t="s">
        <v>556</v>
      </c>
      <c r="E263" s="165">
        <v>0</v>
      </c>
      <c r="F263" s="525">
        <v>0</v>
      </c>
      <c r="G263" s="33"/>
      <c r="H263" s="33"/>
      <c r="I263" s="33"/>
      <c r="J263" s="34" t="str">
        <f t="shared" si="12"/>
        <v/>
      </c>
      <c r="K263" s="34" t="str">
        <f t="shared" si="13"/>
        <v/>
      </c>
      <c r="L263" s="34" t="str">
        <f t="shared" si="14"/>
        <v/>
      </c>
      <c r="M263" s="34" t="str">
        <f t="shared" si="15"/>
        <v/>
      </c>
      <c r="P263" s="299"/>
      <c r="Q263" s="169"/>
      <c r="R263" s="299"/>
      <c r="S263" s="331"/>
    </row>
    <row r="264" spans="1:19" s="52" customFormat="1" ht="15" customHeight="1">
      <c r="A264" s="598">
        <v>11</v>
      </c>
      <c r="B264" s="556" t="str">
        <f>'1.Metas ATD H.'!B96</f>
        <v>Loreto</v>
      </c>
      <c r="C264" s="604" t="s">
        <v>3</v>
      </c>
      <c r="D264" s="190" t="s">
        <v>542</v>
      </c>
      <c r="E264" s="165">
        <v>0</v>
      </c>
      <c r="F264" s="525">
        <v>0</v>
      </c>
      <c r="G264" s="33"/>
      <c r="H264" s="33"/>
      <c r="I264" s="33"/>
      <c r="J264" s="34" t="str">
        <f t="shared" si="12"/>
        <v/>
      </c>
      <c r="K264" s="34" t="str">
        <f t="shared" si="13"/>
        <v/>
      </c>
      <c r="L264" s="34" t="str">
        <f t="shared" si="14"/>
        <v/>
      </c>
      <c r="M264" s="34" t="str">
        <f t="shared" si="15"/>
        <v/>
      </c>
      <c r="P264" s="299"/>
      <c r="Q264" s="169"/>
      <c r="R264" s="299"/>
      <c r="S264" s="331"/>
    </row>
    <row r="265" spans="1:19" s="52" customFormat="1" ht="15" customHeight="1">
      <c r="A265" s="599"/>
      <c r="B265" s="557"/>
      <c r="C265" s="626"/>
      <c r="D265" s="191" t="s">
        <v>527</v>
      </c>
      <c r="E265" s="165">
        <v>0</v>
      </c>
      <c r="F265" s="525">
        <v>0</v>
      </c>
      <c r="G265" s="33"/>
      <c r="H265" s="33"/>
      <c r="I265" s="33"/>
      <c r="J265" s="34" t="str">
        <f t="shared" si="12"/>
        <v/>
      </c>
      <c r="K265" s="34" t="str">
        <f t="shared" si="13"/>
        <v/>
      </c>
      <c r="L265" s="34" t="str">
        <f t="shared" si="14"/>
        <v/>
      </c>
      <c r="M265" s="34" t="str">
        <f t="shared" si="15"/>
        <v/>
      </c>
      <c r="P265" s="299"/>
      <c r="Q265" s="169"/>
      <c r="R265" s="299"/>
      <c r="S265" s="331"/>
    </row>
    <row r="266" spans="1:19" s="52" customFormat="1" ht="15" customHeight="1">
      <c r="A266" s="599"/>
      <c r="B266" s="557"/>
      <c r="C266" s="626"/>
      <c r="D266" s="191" t="s">
        <v>528</v>
      </c>
      <c r="E266" s="31">
        <v>2</v>
      </c>
      <c r="F266" s="33">
        <v>2</v>
      </c>
      <c r="G266" s="33"/>
      <c r="H266" s="33"/>
      <c r="I266" s="33"/>
      <c r="J266" s="34">
        <f t="shared" si="12"/>
        <v>1</v>
      </c>
      <c r="K266" s="34">
        <f t="shared" si="13"/>
        <v>1</v>
      </c>
      <c r="L266" s="34">
        <f t="shared" si="14"/>
        <v>1</v>
      </c>
      <c r="M266" s="34">
        <f t="shared" si="15"/>
        <v>1</v>
      </c>
      <c r="P266" s="299"/>
      <c r="Q266" s="169"/>
      <c r="R266" s="299"/>
      <c r="S266" s="331"/>
    </row>
    <row r="267" spans="1:19" s="52" customFormat="1" ht="15" customHeight="1">
      <c r="A267" s="599"/>
      <c r="B267" s="557"/>
      <c r="C267" s="626"/>
      <c r="D267" s="191" t="s">
        <v>529</v>
      </c>
      <c r="E267" s="165">
        <v>0</v>
      </c>
      <c r="F267" s="525">
        <v>0</v>
      </c>
      <c r="G267" s="33"/>
      <c r="H267" s="33"/>
      <c r="I267" s="33"/>
      <c r="J267" s="34" t="str">
        <f t="shared" si="12"/>
        <v/>
      </c>
      <c r="K267" s="34" t="str">
        <f t="shared" si="13"/>
        <v/>
      </c>
      <c r="L267" s="34" t="str">
        <f t="shared" si="14"/>
        <v/>
      </c>
      <c r="M267" s="34" t="str">
        <f t="shared" si="15"/>
        <v/>
      </c>
      <c r="P267" s="299"/>
      <c r="Q267" s="169"/>
      <c r="R267" s="299"/>
      <c r="S267" s="331"/>
    </row>
    <row r="268" spans="1:19" s="52" customFormat="1" ht="15" customHeight="1">
      <c r="A268" s="599"/>
      <c r="B268" s="557"/>
      <c r="C268" s="626"/>
      <c r="D268" s="190" t="s">
        <v>738</v>
      </c>
      <c r="E268" s="165">
        <v>0</v>
      </c>
      <c r="F268" s="525">
        <v>0</v>
      </c>
      <c r="G268" s="33"/>
      <c r="H268" s="33"/>
      <c r="I268" s="33"/>
      <c r="J268" s="34" t="str">
        <f t="shared" si="12"/>
        <v/>
      </c>
      <c r="K268" s="34" t="str">
        <f t="shared" si="13"/>
        <v/>
      </c>
      <c r="L268" s="34" t="str">
        <f t="shared" si="14"/>
        <v/>
      </c>
      <c r="M268" s="34" t="str">
        <f t="shared" si="15"/>
        <v/>
      </c>
      <c r="P268" s="299"/>
      <c r="Q268" s="169"/>
      <c r="R268" s="299"/>
      <c r="S268" s="331"/>
    </row>
    <row r="269" spans="1:19" s="52" customFormat="1" ht="15" customHeight="1">
      <c r="A269" s="599"/>
      <c r="B269" s="557"/>
      <c r="C269" s="605"/>
      <c r="D269" s="191" t="s">
        <v>556</v>
      </c>
      <c r="E269" s="165">
        <v>0</v>
      </c>
      <c r="F269" s="525">
        <v>0</v>
      </c>
      <c r="G269" s="33"/>
      <c r="H269" s="33"/>
      <c r="I269" s="33"/>
      <c r="J269" s="34" t="str">
        <f t="shared" si="12"/>
        <v/>
      </c>
      <c r="K269" s="34" t="str">
        <f t="shared" si="13"/>
        <v/>
      </c>
      <c r="L269" s="34" t="str">
        <f t="shared" si="14"/>
        <v/>
      </c>
      <c r="M269" s="34" t="str">
        <f t="shared" si="15"/>
        <v/>
      </c>
      <c r="P269" s="299"/>
      <c r="Q269" s="169"/>
      <c r="R269" s="299"/>
      <c r="S269" s="331"/>
    </row>
    <row r="270" spans="1:19" s="52" customFormat="1" ht="15" customHeight="1">
      <c r="A270" s="599"/>
      <c r="B270" s="557"/>
      <c r="C270" s="604" t="s">
        <v>4</v>
      </c>
      <c r="D270" s="190" t="s">
        <v>542</v>
      </c>
      <c r="E270" s="165">
        <v>0</v>
      </c>
      <c r="F270" s="525">
        <v>0</v>
      </c>
      <c r="G270" s="33"/>
      <c r="H270" s="33"/>
      <c r="I270" s="33"/>
      <c r="J270" s="34" t="str">
        <f t="shared" si="12"/>
        <v/>
      </c>
      <c r="K270" s="34" t="str">
        <f t="shared" si="13"/>
        <v/>
      </c>
      <c r="L270" s="34" t="str">
        <f t="shared" si="14"/>
        <v/>
      </c>
      <c r="M270" s="34" t="str">
        <f t="shared" si="15"/>
        <v/>
      </c>
      <c r="P270" s="299"/>
      <c r="Q270" s="169"/>
      <c r="R270" s="299"/>
      <c r="S270" s="331"/>
    </row>
    <row r="271" spans="1:19" s="52" customFormat="1" ht="15" customHeight="1">
      <c r="A271" s="599"/>
      <c r="B271" s="557"/>
      <c r="C271" s="626"/>
      <c r="D271" s="191" t="s">
        <v>527</v>
      </c>
      <c r="E271" s="165">
        <v>0</v>
      </c>
      <c r="F271" s="525">
        <v>0</v>
      </c>
      <c r="G271" s="33"/>
      <c r="H271" s="33"/>
      <c r="I271" s="33"/>
      <c r="J271" s="34" t="str">
        <f t="shared" si="12"/>
        <v/>
      </c>
      <c r="K271" s="34" t="str">
        <f t="shared" si="13"/>
        <v/>
      </c>
      <c r="L271" s="34" t="str">
        <f t="shared" si="14"/>
        <v/>
      </c>
      <c r="M271" s="34" t="str">
        <f t="shared" si="15"/>
        <v/>
      </c>
      <c r="P271" s="299"/>
      <c r="Q271" s="169"/>
      <c r="R271" s="299"/>
      <c r="S271" s="331"/>
    </row>
    <row r="272" spans="1:19" s="52" customFormat="1" ht="15" customHeight="1">
      <c r="A272" s="599"/>
      <c r="B272" s="557"/>
      <c r="C272" s="626"/>
      <c r="D272" s="191" t="s">
        <v>528</v>
      </c>
      <c r="E272" s="165">
        <v>0</v>
      </c>
      <c r="F272" s="525">
        <v>0</v>
      </c>
      <c r="G272" s="33"/>
      <c r="H272" s="33"/>
      <c r="I272" s="33"/>
      <c r="J272" s="34" t="str">
        <f t="shared" si="12"/>
        <v/>
      </c>
      <c r="K272" s="34" t="str">
        <f t="shared" si="13"/>
        <v/>
      </c>
      <c r="L272" s="34" t="str">
        <f t="shared" si="14"/>
        <v/>
      </c>
      <c r="M272" s="34" t="str">
        <f t="shared" si="15"/>
        <v/>
      </c>
      <c r="P272" s="299"/>
      <c r="Q272" s="169"/>
      <c r="R272" s="299"/>
      <c r="S272" s="331"/>
    </row>
    <row r="273" spans="1:19" s="52" customFormat="1" ht="15" customHeight="1">
      <c r="A273" s="599"/>
      <c r="B273" s="557"/>
      <c r="C273" s="626"/>
      <c r="D273" s="191" t="s">
        <v>529</v>
      </c>
      <c r="E273" s="165">
        <v>0</v>
      </c>
      <c r="F273" s="525">
        <v>0</v>
      </c>
      <c r="G273" s="33"/>
      <c r="H273" s="33"/>
      <c r="I273" s="33"/>
      <c r="J273" s="34" t="str">
        <f t="shared" si="12"/>
        <v/>
      </c>
      <c r="K273" s="34" t="str">
        <f t="shared" si="13"/>
        <v/>
      </c>
      <c r="L273" s="34" t="str">
        <f t="shared" si="14"/>
        <v/>
      </c>
      <c r="M273" s="34" t="str">
        <f t="shared" si="15"/>
        <v/>
      </c>
      <c r="P273" s="299"/>
      <c r="Q273" s="169"/>
      <c r="R273" s="299"/>
      <c r="S273" s="331"/>
    </row>
    <row r="274" spans="1:19" s="52" customFormat="1" ht="15" customHeight="1">
      <c r="A274" s="599"/>
      <c r="B274" s="557"/>
      <c r="C274" s="626"/>
      <c r="D274" s="190" t="s">
        <v>738</v>
      </c>
      <c r="E274" s="165">
        <v>0</v>
      </c>
      <c r="F274" s="525">
        <v>0</v>
      </c>
      <c r="G274" s="33"/>
      <c r="H274" s="33"/>
      <c r="I274" s="33"/>
      <c r="J274" s="34" t="str">
        <f t="shared" si="12"/>
        <v/>
      </c>
      <c r="K274" s="34" t="str">
        <f t="shared" si="13"/>
        <v/>
      </c>
      <c r="L274" s="34" t="str">
        <f t="shared" si="14"/>
        <v/>
      </c>
      <c r="M274" s="34" t="str">
        <f t="shared" si="15"/>
        <v/>
      </c>
      <c r="P274" s="299"/>
      <c r="Q274" s="169"/>
      <c r="R274" s="299"/>
      <c r="S274" s="331"/>
    </row>
    <row r="275" spans="1:19" s="52" customFormat="1" ht="15" customHeight="1">
      <c r="A275" s="599"/>
      <c r="B275" s="557"/>
      <c r="C275" s="605"/>
      <c r="D275" s="191" t="s">
        <v>556</v>
      </c>
      <c r="E275" s="165">
        <v>0</v>
      </c>
      <c r="F275" s="525">
        <v>0</v>
      </c>
      <c r="G275" s="33"/>
      <c r="H275" s="33"/>
      <c r="I275" s="33"/>
      <c r="J275" s="34" t="str">
        <f t="shared" si="12"/>
        <v/>
      </c>
      <c r="K275" s="34" t="str">
        <f t="shared" si="13"/>
        <v/>
      </c>
      <c r="L275" s="34" t="str">
        <f t="shared" si="14"/>
        <v/>
      </c>
      <c r="M275" s="34" t="str">
        <f t="shared" si="15"/>
        <v/>
      </c>
      <c r="P275" s="299"/>
      <c r="Q275" s="169"/>
      <c r="R275" s="299"/>
      <c r="S275" s="331"/>
    </row>
    <row r="276" spans="1:19" s="52" customFormat="1" ht="15" customHeight="1">
      <c r="A276" s="599"/>
      <c r="B276" s="557"/>
      <c r="C276" s="604" t="s">
        <v>5</v>
      </c>
      <c r="D276" s="190" t="s">
        <v>542</v>
      </c>
      <c r="E276" s="165">
        <v>0</v>
      </c>
      <c r="F276" s="525">
        <v>0</v>
      </c>
      <c r="G276" s="33"/>
      <c r="H276" s="33"/>
      <c r="I276" s="33"/>
      <c r="J276" s="34" t="str">
        <f t="shared" si="12"/>
        <v/>
      </c>
      <c r="K276" s="34" t="str">
        <f t="shared" si="13"/>
        <v/>
      </c>
      <c r="L276" s="34" t="str">
        <f t="shared" si="14"/>
        <v/>
      </c>
      <c r="M276" s="34" t="str">
        <f t="shared" si="15"/>
        <v/>
      </c>
      <c r="P276" s="299"/>
      <c r="Q276" s="169"/>
      <c r="R276" s="299"/>
      <c r="S276" s="331"/>
    </row>
    <row r="277" spans="1:19" s="52" customFormat="1" ht="15" customHeight="1">
      <c r="A277" s="599"/>
      <c r="B277" s="557"/>
      <c r="C277" s="626"/>
      <c r="D277" s="191" t="s">
        <v>527</v>
      </c>
      <c r="E277" s="165">
        <v>0</v>
      </c>
      <c r="F277" s="525">
        <v>0</v>
      </c>
      <c r="G277" s="33"/>
      <c r="H277" s="33"/>
      <c r="I277" s="33"/>
      <c r="J277" s="34" t="str">
        <f t="shared" si="12"/>
        <v/>
      </c>
      <c r="K277" s="34" t="str">
        <f t="shared" si="13"/>
        <v/>
      </c>
      <c r="L277" s="34" t="str">
        <f t="shared" si="14"/>
        <v/>
      </c>
      <c r="M277" s="34" t="str">
        <f t="shared" si="15"/>
        <v/>
      </c>
      <c r="P277" s="299"/>
      <c r="Q277" s="169"/>
      <c r="R277" s="299"/>
      <c r="S277" s="331"/>
    </row>
    <row r="278" spans="1:19" s="52" customFormat="1" ht="15" customHeight="1">
      <c r="A278" s="599"/>
      <c r="B278" s="557"/>
      <c r="C278" s="626"/>
      <c r="D278" s="191" t="s">
        <v>528</v>
      </c>
      <c r="E278" s="165">
        <v>0</v>
      </c>
      <c r="F278" s="525">
        <v>0</v>
      </c>
      <c r="G278" s="33"/>
      <c r="H278" s="33"/>
      <c r="I278" s="33"/>
      <c r="J278" s="34" t="str">
        <f t="shared" si="12"/>
        <v/>
      </c>
      <c r="K278" s="34" t="str">
        <f t="shared" si="13"/>
        <v/>
      </c>
      <c r="L278" s="34" t="str">
        <f t="shared" si="14"/>
        <v/>
      </c>
      <c r="M278" s="34" t="str">
        <f t="shared" si="15"/>
        <v/>
      </c>
      <c r="P278" s="299"/>
      <c r="Q278" s="169"/>
      <c r="R278" s="299"/>
      <c r="S278" s="331"/>
    </row>
    <row r="279" spans="1:19" s="52" customFormat="1" ht="15" customHeight="1">
      <c r="A279" s="599"/>
      <c r="B279" s="557"/>
      <c r="C279" s="626"/>
      <c r="D279" s="191" t="s">
        <v>529</v>
      </c>
      <c r="E279" s="165">
        <v>0</v>
      </c>
      <c r="F279" s="525">
        <v>0</v>
      </c>
      <c r="G279" s="33"/>
      <c r="H279" s="33"/>
      <c r="I279" s="33"/>
      <c r="J279" s="34" t="str">
        <f t="shared" si="12"/>
        <v/>
      </c>
      <c r="K279" s="34" t="str">
        <f t="shared" si="13"/>
        <v/>
      </c>
      <c r="L279" s="34" t="str">
        <f t="shared" si="14"/>
        <v/>
      </c>
      <c r="M279" s="34" t="str">
        <f t="shared" si="15"/>
        <v/>
      </c>
      <c r="P279" s="299"/>
      <c r="Q279" s="169"/>
      <c r="R279" s="299"/>
      <c r="S279" s="331"/>
    </row>
    <row r="280" spans="1:19" s="52" customFormat="1" ht="15" customHeight="1">
      <c r="A280" s="599"/>
      <c r="B280" s="557"/>
      <c r="C280" s="626"/>
      <c r="D280" s="190" t="s">
        <v>738</v>
      </c>
      <c r="E280" s="165">
        <v>0</v>
      </c>
      <c r="F280" s="525">
        <v>0</v>
      </c>
      <c r="G280" s="33"/>
      <c r="H280" s="33"/>
      <c r="I280" s="33"/>
      <c r="J280" s="34" t="str">
        <f t="shared" si="12"/>
        <v/>
      </c>
      <c r="K280" s="34" t="str">
        <f t="shared" si="13"/>
        <v/>
      </c>
      <c r="L280" s="34" t="str">
        <f t="shared" si="14"/>
        <v/>
      </c>
      <c r="M280" s="34" t="str">
        <f t="shared" si="15"/>
        <v/>
      </c>
      <c r="P280" s="299"/>
      <c r="Q280" s="169"/>
      <c r="R280" s="299"/>
      <c r="S280" s="331"/>
    </row>
    <row r="281" spans="1:19" s="52" customFormat="1" ht="15" customHeight="1">
      <c r="A281" s="599"/>
      <c r="B281" s="557"/>
      <c r="C281" s="626"/>
      <c r="D281" s="191" t="s">
        <v>556</v>
      </c>
      <c r="E281" s="165">
        <v>0</v>
      </c>
      <c r="F281" s="525">
        <v>0</v>
      </c>
      <c r="G281" s="33"/>
      <c r="H281" s="33"/>
      <c r="I281" s="33"/>
      <c r="J281" s="34" t="str">
        <f t="shared" si="12"/>
        <v/>
      </c>
      <c r="K281" s="34" t="str">
        <f t="shared" si="13"/>
        <v/>
      </c>
      <c r="L281" s="34" t="str">
        <f t="shared" si="14"/>
        <v/>
      </c>
      <c r="M281" s="34" t="str">
        <f t="shared" si="15"/>
        <v/>
      </c>
      <c r="P281" s="299"/>
      <c r="Q281" s="169"/>
      <c r="R281" s="299"/>
      <c r="S281" s="331"/>
    </row>
    <row r="282" spans="1:19" s="52" customFormat="1" ht="15" customHeight="1">
      <c r="A282" s="599"/>
      <c r="B282" s="557"/>
      <c r="C282" s="605"/>
      <c r="D282" s="190" t="s">
        <v>616</v>
      </c>
      <c r="E282" s="31">
        <v>2</v>
      </c>
      <c r="F282" s="33">
        <v>2</v>
      </c>
      <c r="G282" s="33"/>
      <c r="H282" s="33"/>
      <c r="I282" s="33"/>
      <c r="J282" s="34">
        <f t="shared" ref="J282:J347" si="16">IFERROR((F282/E282),"")</f>
        <v>1</v>
      </c>
      <c r="K282" s="34">
        <f t="shared" ref="K282:K347" si="17">IFERROR(((F282+G282)/E282),"")</f>
        <v>1</v>
      </c>
      <c r="L282" s="34">
        <f t="shared" ref="L282:L347" si="18">IFERROR(((F282+G282+H282)/E282),"")</f>
        <v>1</v>
      </c>
      <c r="M282" s="34">
        <f t="shared" ref="M282:M347" si="19">IFERROR(((F282+G282+H282+I282)/E282),"")</f>
        <v>1</v>
      </c>
      <c r="P282" s="299"/>
      <c r="Q282" s="169"/>
      <c r="R282" s="299"/>
      <c r="S282" s="331"/>
    </row>
    <row r="283" spans="1:19" s="52" customFormat="1" ht="15" customHeight="1">
      <c r="A283" s="599"/>
      <c r="B283" s="557"/>
      <c r="C283" s="604" t="s">
        <v>6</v>
      </c>
      <c r="D283" s="190" t="s">
        <v>542</v>
      </c>
      <c r="E283" s="165">
        <v>0</v>
      </c>
      <c r="F283" s="525">
        <v>0</v>
      </c>
      <c r="G283" s="33"/>
      <c r="H283" s="33"/>
      <c r="I283" s="33"/>
      <c r="J283" s="34" t="str">
        <f t="shared" si="16"/>
        <v/>
      </c>
      <c r="K283" s="34" t="str">
        <f t="shared" si="17"/>
        <v/>
      </c>
      <c r="L283" s="34" t="str">
        <f t="shared" si="18"/>
        <v/>
      </c>
      <c r="M283" s="34" t="str">
        <f t="shared" si="19"/>
        <v/>
      </c>
      <c r="P283" s="299"/>
      <c r="Q283" s="169"/>
      <c r="R283" s="299"/>
      <c r="S283" s="331"/>
    </row>
    <row r="284" spans="1:19" s="52" customFormat="1" ht="15" customHeight="1">
      <c r="A284" s="599"/>
      <c r="B284" s="557"/>
      <c r="C284" s="626"/>
      <c r="D284" s="191" t="s">
        <v>527</v>
      </c>
      <c r="E284" s="165">
        <v>0</v>
      </c>
      <c r="F284" s="525">
        <v>0</v>
      </c>
      <c r="G284" s="33"/>
      <c r="H284" s="33"/>
      <c r="I284" s="33"/>
      <c r="J284" s="34" t="str">
        <f t="shared" si="16"/>
        <v/>
      </c>
      <c r="K284" s="34" t="str">
        <f t="shared" si="17"/>
        <v/>
      </c>
      <c r="L284" s="34" t="str">
        <f t="shared" si="18"/>
        <v/>
      </c>
      <c r="M284" s="34" t="str">
        <f t="shared" si="19"/>
        <v/>
      </c>
      <c r="P284" s="299"/>
      <c r="Q284" s="169"/>
      <c r="R284" s="299"/>
      <c r="S284" s="331"/>
    </row>
    <row r="285" spans="1:19" s="52" customFormat="1" ht="15" customHeight="1">
      <c r="A285" s="599"/>
      <c r="B285" s="557"/>
      <c r="C285" s="626"/>
      <c r="D285" s="191" t="s">
        <v>528</v>
      </c>
      <c r="E285" s="165">
        <v>0</v>
      </c>
      <c r="F285" s="525">
        <v>0</v>
      </c>
      <c r="G285" s="33"/>
      <c r="H285" s="33"/>
      <c r="I285" s="33"/>
      <c r="J285" s="34" t="str">
        <f t="shared" si="16"/>
        <v/>
      </c>
      <c r="K285" s="34" t="str">
        <f t="shared" si="17"/>
        <v/>
      </c>
      <c r="L285" s="34" t="str">
        <f t="shared" si="18"/>
        <v/>
      </c>
      <c r="M285" s="34" t="str">
        <f t="shared" si="19"/>
        <v/>
      </c>
      <c r="P285" s="299"/>
      <c r="Q285" s="169"/>
      <c r="R285" s="299"/>
      <c r="S285" s="331"/>
    </row>
    <row r="286" spans="1:19" s="52" customFormat="1" ht="15" customHeight="1">
      <c r="A286" s="599"/>
      <c r="B286" s="557"/>
      <c r="C286" s="626"/>
      <c r="D286" s="191" t="s">
        <v>529</v>
      </c>
      <c r="E286" s="165">
        <v>0</v>
      </c>
      <c r="F286" s="525">
        <v>0</v>
      </c>
      <c r="G286" s="33"/>
      <c r="H286" s="33"/>
      <c r="I286" s="33"/>
      <c r="J286" s="34" t="str">
        <f t="shared" si="16"/>
        <v/>
      </c>
      <c r="K286" s="34" t="str">
        <f t="shared" si="17"/>
        <v/>
      </c>
      <c r="L286" s="34" t="str">
        <f t="shared" si="18"/>
        <v/>
      </c>
      <c r="M286" s="34" t="str">
        <f t="shared" si="19"/>
        <v/>
      </c>
      <c r="P286" s="299"/>
      <c r="Q286" s="169"/>
      <c r="R286" s="299"/>
      <c r="S286" s="331"/>
    </row>
    <row r="287" spans="1:19" s="52" customFormat="1" ht="15" customHeight="1">
      <c r="A287" s="599"/>
      <c r="B287" s="557"/>
      <c r="C287" s="626"/>
      <c r="D287" s="190" t="s">
        <v>738</v>
      </c>
      <c r="E287" s="165">
        <v>0</v>
      </c>
      <c r="F287" s="525">
        <v>0</v>
      </c>
      <c r="G287" s="33"/>
      <c r="H287" s="33"/>
      <c r="I287" s="33"/>
      <c r="J287" s="34" t="str">
        <f t="shared" si="16"/>
        <v/>
      </c>
      <c r="K287" s="34" t="str">
        <f t="shared" si="17"/>
        <v/>
      </c>
      <c r="L287" s="34" t="str">
        <f t="shared" si="18"/>
        <v/>
      </c>
      <c r="M287" s="34" t="str">
        <f t="shared" si="19"/>
        <v/>
      </c>
      <c r="P287" s="299"/>
      <c r="Q287" s="169"/>
      <c r="R287" s="299"/>
      <c r="S287" s="331"/>
    </row>
    <row r="288" spans="1:19" s="52" customFormat="1" ht="15" customHeight="1">
      <c r="A288" s="600"/>
      <c r="B288" s="557"/>
      <c r="C288" s="605"/>
      <c r="D288" s="191" t="s">
        <v>556</v>
      </c>
      <c r="E288" s="165">
        <v>0</v>
      </c>
      <c r="F288" s="525">
        <v>0</v>
      </c>
      <c r="G288" s="33"/>
      <c r="H288" s="33"/>
      <c r="I288" s="33"/>
      <c r="J288" s="34" t="str">
        <f t="shared" si="16"/>
        <v/>
      </c>
      <c r="K288" s="34" t="str">
        <f t="shared" si="17"/>
        <v/>
      </c>
      <c r="L288" s="34" t="str">
        <f t="shared" si="18"/>
        <v/>
      </c>
      <c r="M288" s="34" t="str">
        <f t="shared" si="19"/>
        <v/>
      </c>
      <c r="P288" s="299"/>
      <c r="Q288" s="169"/>
      <c r="R288" s="299"/>
      <c r="S288" s="331"/>
    </row>
    <row r="289" spans="1:19" s="52" customFormat="1" ht="15" customHeight="1">
      <c r="A289" s="623">
        <v>12</v>
      </c>
      <c r="B289" s="556">
        <f>'1.Metas ATD H.'!B104</f>
        <v>0</v>
      </c>
      <c r="C289" s="604" t="s">
        <v>3</v>
      </c>
      <c r="D289" s="190" t="s">
        <v>542</v>
      </c>
      <c r="E289" s="31"/>
      <c r="F289" s="33"/>
      <c r="G289" s="33"/>
      <c r="H289" s="33"/>
      <c r="I289" s="33"/>
      <c r="J289" s="34" t="str">
        <f t="shared" si="16"/>
        <v/>
      </c>
      <c r="K289" s="34" t="str">
        <f t="shared" si="17"/>
        <v/>
      </c>
      <c r="L289" s="34" t="str">
        <f t="shared" si="18"/>
        <v/>
      </c>
      <c r="M289" s="34" t="str">
        <f t="shared" si="19"/>
        <v/>
      </c>
      <c r="P289" s="299"/>
      <c r="Q289" s="169"/>
      <c r="R289" s="299"/>
      <c r="S289" s="331"/>
    </row>
    <row r="290" spans="1:19" s="52" customFormat="1" ht="15" customHeight="1">
      <c r="A290" s="624"/>
      <c r="B290" s="557"/>
      <c r="C290" s="626"/>
      <c r="D290" s="191" t="s">
        <v>527</v>
      </c>
      <c r="E290" s="31"/>
      <c r="F290" s="33"/>
      <c r="G290" s="33"/>
      <c r="H290" s="33"/>
      <c r="I290" s="33"/>
      <c r="J290" s="34" t="str">
        <f t="shared" si="16"/>
        <v/>
      </c>
      <c r="K290" s="34" t="str">
        <f t="shared" si="17"/>
        <v/>
      </c>
      <c r="L290" s="34" t="str">
        <f t="shared" si="18"/>
        <v/>
      </c>
      <c r="M290" s="34" t="str">
        <f t="shared" si="19"/>
        <v/>
      </c>
      <c r="P290" s="299"/>
      <c r="Q290" s="169"/>
      <c r="R290" s="299"/>
      <c r="S290" s="331"/>
    </row>
    <row r="291" spans="1:19" s="52" customFormat="1" ht="15" customHeight="1">
      <c r="A291" s="624"/>
      <c r="B291" s="557"/>
      <c r="C291" s="626"/>
      <c r="D291" s="191" t="s">
        <v>528</v>
      </c>
      <c r="E291" s="31"/>
      <c r="F291" s="33"/>
      <c r="G291" s="33"/>
      <c r="H291" s="33"/>
      <c r="I291" s="33"/>
      <c r="J291" s="34" t="str">
        <f t="shared" si="16"/>
        <v/>
      </c>
      <c r="K291" s="34" t="str">
        <f t="shared" si="17"/>
        <v/>
      </c>
      <c r="L291" s="34" t="str">
        <f t="shared" si="18"/>
        <v/>
      </c>
      <c r="M291" s="34" t="str">
        <f t="shared" si="19"/>
        <v/>
      </c>
      <c r="P291" s="299"/>
      <c r="Q291" s="169"/>
      <c r="R291" s="299"/>
      <c r="S291" s="331"/>
    </row>
    <row r="292" spans="1:19" s="52" customFormat="1" ht="15" customHeight="1">
      <c r="A292" s="624"/>
      <c r="B292" s="557"/>
      <c r="C292" s="626"/>
      <c r="D292" s="191" t="s">
        <v>529</v>
      </c>
      <c r="E292" s="31"/>
      <c r="F292" s="33"/>
      <c r="G292" s="33"/>
      <c r="H292" s="33"/>
      <c r="I292" s="33"/>
      <c r="J292" s="34" t="str">
        <f t="shared" si="16"/>
        <v/>
      </c>
      <c r="K292" s="34" t="str">
        <f t="shared" si="17"/>
        <v/>
      </c>
      <c r="L292" s="34" t="str">
        <f t="shared" si="18"/>
        <v/>
      </c>
      <c r="M292" s="34" t="str">
        <f t="shared" si="19"/>
        <v/>
      </c>
      <c r="P292" s="299"/>
      <c r="Q292" s="169"/>
      <c r="R292" s="299"/>
      <c r="S292" s="331"/>
    </row>
    <row r="293" spans="1:19" s="52" customFormat="1" ht="15" customHeight="1">
      <c r="A293" s="624"/>
      <c r="B293" s="557"/>
      <c r="C293" s="626"/>
      <c r="D293" s="190" t="s">
        <v>738</v>
      </c>
      <c r="E293" s="31"/>
      <c r="F293" s="33"/>
      <c r="G293" s="33"/>
      <c r="H293" s="33"/>
      <c r="I293" s="33"/>
      <c r="J293" s="34" t="str">
        <f t="shared" si="16"/>
        <v/>
      </c>
      <c r="K293" s="34" t="str">
        <f t="shared" si="17"/>
        <v/>
      </c>
      <c r="L293" s="34" t="str">
        <f t="shared" si="18"/>
        <v/>
      </c>
      <c r="M293" s="34" t="str">
        <f t="shared" si="19"/>
        <v/>
      </c>
      <c r="P293" s="299"/>
      <c r="Q293" s="169"/>
      <c r="R293" s="299"/>
      <c r="S293" s="331"/>
    </row>
    <row r="294" spans="1:19" s="52" customFormat="1" ht="15" customHeight="1">
      <c r="A294" s="624"/>
      <c r="B294" s="557"/>
      <c r="C294" s="605"/>
      <c r="D294" s="191" t="s">
        <v>556</v>
      </c>
      <c r="E294" s="31"/>
      <c r="F294" s="33"/>
      <c r="G294" s="33"/>
      <c r="H294" s="33"/>
      <c r="I294" s="33"/>
      <c r="J294" s="34" t="str">
        <f t="shared" si="16"/>
        <v/>
      </c>
      <c r="K294" s="34" t="str">
        <f t="shared" si="17"/>
        <v/>
      </c>
      <c r="L294" s="34" t="str">
        <f t="shared" si="18"/>
        <v/>
      </c>
      <c r="M294" s="34" t="str">
        <f t="shared" si="19"/>
        <v/>
      </c>
      <c r="P294" s="299"/>
      <c r="Q294" s="169"/>
      <c r="R294" s="299"/>
      <c r="S294" s="331"/>
    </row>
    <row r="295" spans="1:19" s="52" customFormat="1" ht="15" customHeight="1">
      <c r="A295" s="624"/>
      <c r="B295" s="557"/>
      <c r="C295" s="604" t="s">
        <v>4</v>
      </c>
      <c r="D295" s="190" t="s">
        <v>542</v>
      </c>
      <c r="E295" s="31"/>
      <c r="F295" s="33"/>
      <c r="G295" s="33"/>
      <c r="H295" s="33"/>
      <c r="I295" s="33"/>
      <c r="J295" s="34" t="str">
        <f t="shared" si="16"/>
        <v/>
      </c>
      <c r="K295" s="34" t="str">
        <f t="shared" si="17"/>
        <v/>
      </c>
      <c r="L295" s="34" t="str">
        <f t="shared" si="18"/>
        <v/>
      </c>
      <c r="M295" s="34" t="str">
        <f t="shared" si="19"/>
        <v/>
      </c>
      <c r="P295" s="299"/>
      <c r="Q295" s="169"/>
      <c r="R295" s="299"/>
      <c r="S295" s="331"/>
    </row>
    <row r="296" spans="1:19" s="52" customFormat="1" ht="15" customHeight="1">
      <c r="A296" s="624"/>
      <c r="B296" s="557"/>
      <c r="C296" s="626"/>
      <c r="D296" s="191" t="s">
        <v>527</v>
      </c>
      <c r="E296" s="31"/>
      <c r="F296" s="33"/>
      <c r="G296" s="33"/>
      <c r="H296" s="33"/>
      <c r="I296" s="33"/>
      <c r="J296" s="34" t="str">
        <f t="shared" si="16"/>
        <v/>
      </c>
      <c r="K296" s="34" t="str">
        <f t="shared" si="17"/>
        <v/>
      </c>
      <c r="L296" s="34" t="str">
        <f t="shared" si="18"/>
        <v/>
      </c>
      <c r="M296" s="34" t="str">
        <f t="shared" si="19"/>
        <v/>
      </c>
      <c r="P296" s="299"/>
      <c r="Q296" s="169"/>
      <c r="R296" s="299"/>
      <c r="S296" s="331"/>
    </row>
    <row r="297" spans="1:19" s="52" customFormat="1" ht="15" customHeight="1">
      <c r="A297" s="624"/>
      <c r="B297" s="557"/>
      <c r="C297" s="626"/>
      <c r="D297" s="191" t="s">
        <v>528</v>
      </c>
      <c r="E297" s="31"/>
      <c r="F297" s="33"/>
      <c r="G297" s="33"/>
      <c r="H297" s="33"/>
      <c r="I297" s="33"/>
      <c r="J297" s="34" t="str">
        <f t="shared" si="16"/>
        <v/>
      </c>
      <c r="K297" s="34" t="str">
        <f t="shared" si="17"/>
        <v/>
      </c>
      <c r="L297" s="34" t="str">
        <f t="shared" si="18"/>
        <v/>
      </c>
      <c r="M297" s="34" t="str">
        <f t="shared" si="19"/>
        <v/>
      </c>
      <c r="P297" s="299"/>
      <c r="Q297" s="169"/>
      <c r="R297" s="299"/>
      <c r="S297" s="331"/>
    </row>
    <row r="298" spans="1:19" s="52" customFormat="1" ht="15" customHeight="1">
      <c r="A298" s="624"/>
      <c r="B298" s="557"/>
      <c r="C298" s="626"/>
      <c r="D298" s="191" t="s">
        <v>529</v>
      </c>
      <c r="E298" s="31"/>
      <c r="F298" s="33"/>
      <c r="G298" s="33"/>
      <c r="H298" s="33"/>
      <c r="I298" s="33"/>
      <c r="J298" s="34" t="str">
        <f t="shared" si="16"/>
        <v/>
      </c>
      <c r="K298" s="34" t="str">
        <f t="shared" si="17"/>
        <v/>
      </c>
      <c r="L298" s="34" t="str">
        <f t="shared" si="18"/>
        <v/>
      </c>
      <c r="M298" s="34" t="str">
        <f t="shared" si="19"/>
        <v/>
      </c>
      <c r="P298" s="299"/>
      <c r="Q298" s="169"/>
      <c r="R298" s="299"/>
      <c r="S298" s="331"/>
    </row>
    <row r="299" spans="1:19" s="52" customFormat="1" ht="15" customHeight="1">
      <c r="A299" s="624"/>
      <c r="B299" s="557"/>
      <c r="C299" s="626"/>
      <c r="D299" s="190" t="s">
        <v>738</v>
      </c>
      <c r="E299" s="31"/>
      <c r="F299" s="33"/>
      <c r="G299" s="33"/>
      <c r="H299" s="33"/>
      <c r="I299" s="33"/>
      <c r="J299" s="34" t="str">
        <f t="shared" si="16"/>
        <v/>
      </c>
      <c r="K299" s="34" t="str">
        <f t="shared" si="17"/>
        <v/>
      </c>
      <c r="L299" s="34" t="str">
        <f t="shared" si="18"/>
        <v/>
      </c>
      <c r="M299" s="34" t="str">
        <f t="shared" si="19"/>
        <v/>
      </c>
      <c r="P299" s="299"/>
      <c r="Q299" s="169"/>
      <c r="R299" s="299"/>
      <c r="S299" s="331"/>
    </row>
    <row r="300" spans="1:19" s="52" customFormat="1" ht="15" customHeight="1">
      <c r="A300" s="624"/>
      <c r="B300" s="557"/>
      <c r="C300" s="605"/>
      <c r="D300" s="191" t="s">
        <v>556</v>
      </c>
      <c r="E300" s="31"/>
      <c r="F300" s="33"/>
      <c r="G300" s="33"/>
      <c r="H300" s="33"/>
      <c r="I300" s="33"/>
      <c r="J300" s="34" t="str">
        <f t="shared" si="16"/>
        <v/>
      </c>
      <c r="K300" s="34" t="str">
        <f t="shared" si="17"/>
        <v/>
      </c>
      <c r="L300" s="34" t="str">
        <f t="shared" si="18"/>
        <v/>
      </c>
      <c r="M300" s="34" t="str">
        <f t="shared" si="19"/>
        <v/>
      </c>
      <c r="P300" s="299"/>
      <c r="Q300" s="169"/>
      <c r="R300" s="299"/>
      <c r="S300" s="331"/>
    </row>
    <row r="301" spans="1:19" s="52" customFormat="1" ht="15" customHeight="1">
      <c r="A301" s="624"/>
      <c r="B301" s="557"/>
      <c r="C301" s="604" t="s">
        <v>5</v>
      </c>
      <c r="D301" s="190" t="s">
        <v>542</v>
      </c>
      <c r="E301" s="31"/>
      <c r="F301" s="33"/>
      <c r="G301" s="33"/>
      <c r="H301" s="33"/>
      <c r="I301" s="33"/>
      <c r="J301" s="34" t="str">
        <f t="shared" si="16"/>
        <v/>
      </c>
      <c r="K301" s="34" t="str">
        <f t="shared" si="17"/>
        <v/>
      </c>
      <c r="L301" s="34" t="str">
        <f t="shared" si="18"/>
        <v/>
      </c>
      <c r="M301" s="34" t="str">
        <f t="shared" si="19"/>
        <v/>
      </c>
      <c r="P301" s="299"/>
      <c r="Q301" s="169"/>
      <c r="R301" s="299"/>
      <c r="S301" s="331"/>
    </row>
    <row r="302" spans="1:19" s="52" customFormat="1" ht="15" customHeight="1">
      <c r="A302" s="624"/>
      <c r="B302" s="557"/>
      <c r="C302" s="626"/>
      <c r="D302" s="191" t="s">
        <v>527</v>
      </c>
      <c r="E302" s="31"/>
      <c r="F302" s="33"/>
      <c r="G302" s="33"/>
      <c r="H302" s="33"/>
      <c r="I302" s="33"/>
      <c r="J302" s="34" t="str">
        <f t="shared" si="16"/>
        <v/>
      </c>
      <c r="K302" s="34" t="str">
        <f t="shared" si="17"/>
        <v/>
      </c>
      <c r="L302" s="34" t="str">
        <f t="shared" si="18"/>
        <v/>
      </c>
      <c r="M302" s="34" t="str">
        <f t="shared" si="19"/>
        <v/>
      </c>
      <c r="P302" s="299"/>
      <c r="Q302" s="169"/>
      <c r="R302" s="299"/>
      <c r="S302" s="331"/>
    </row>
    <row r="303" spans="1:19" s="52" customFormat="1" ht="15" customHeight="1">
      <c r="A303" s="624"/>
      <c r="B303" s="557"/>
      <c r="C303" s="626"/>
      <c r="D303" s="191" t="s">
        <v>528</v>
      </c>
      <c r="E303" s="31"/>
      <c r="F303" s="33"/>
      <c r="G303" s="33"/>
      <c r="H303" s="33"/>
      <c r="I303" s="33"/>
      <c r="J303" s="34" t="str">
        <f t="shared" si="16"/>
        <v/>
      </c>
      <c r="K303" s="34" t="str">
        <f t="shared" si="17"/>
        <v/>
      </c>
      <c r="L303" s="34" t="str">
        <f t="shared" si="18"/>
        <v/>
      </c>
      <c r="M303" s="34" t="str">
        <f t="shared" si="19"/>
        <v/>
      </c>
      <c r="P303" s="299"/>
      <c r="Q303" s="169"/>
      <c r="R303" s="299"/>
      <c r="S303" s="331"/>
    </row>
    <row r="304" spans="1:19" s="52" customFormat="1" ht="15" customHeight="1">
      <c r="A304" s="624"/>
      <c r="B304" s="557"/>
      <c r="C304" s="626"/>
      <c r="D304" s="191" t="s">
        <v>529</v>
      </c>
      <c r="E304" s="31"/>
      <c r="F304" s="33"/>
      <c r="G304" s="33"/>
      <c r="H304" s="33"/>
      <c r="I304" s="33"/>
      <c r="J304" s="34" t="str">
        <f t="shared" si="16"/>
        <v/>
      </c>
      <c r="K304" s="34" t="str">
        <f t="shared" si="17"/>
        <v/>
      </c>
      <c r="L304" s="34" t="str">
        <f t="shared" si="18"/>
        <v/>
      </c>
      <c r="M304" s="34" t="str">
        <f t="shared" si="19"/>
        <v/>
      </c>
      <c r="P304" s="299"/>
      <c r="Q304" s="169"/>
      <c r="R304" s="299"/>
      <c r="S304" s="331"/>
    </row>
    <row r="305" spans="1:19" s="52" customFormat="1" ht="15" customHeight="1">
      <c r="A305" s="624"/>
      <c r="B305" s="557"/>
      <c r="C305" s="626"/>
      <c r="D305" s="190" t="s">
        <v>738</v>
      </c>
      <c r="E305" s="31"/>
      <c r="F305" s="33"/>
      <c r="G305" s="33"/>
      <c r="H305" s="33"/>
      <c r="I305" s="33"/>
      <c r="J305" s="34" t="str">
        <f t="shared" si="16"/>
        <v/>
      </c>
      <c r="K305" s="34" t="str">
        <f t="shared" si="17"/>
        <v/>
      </c>
      <c r="L305" s="34" t="str">
        <f t="shared" si="18"/>
        <v/>
      </c>
      <c r="M305" s="34" t="str">
        <f t="shared" si="19"/>
        <v/>
      </c>
      <c r="P305" s="299"/>
      <c r="Q305" s="169"/>
      <c r="R305" s="299"/>
      <c r="S305" s="331"/>
    </row>
    <row r="306" spans="1:19" s="52" customFormat="1" ht="15" customHeight="1">
      <c r="A306" s="624"/>
      <c r="B306" s="557"/>
      <c r="C306" s="626"/>
      <c r="D306" s="191" t="s">
        <v>556</v>
      </c>
      <c r="E306" s="31"/>
      <c r="F306" s="33"/>
      <c r="G306" s="33"/>
      <c r="H306" s="33"/>
      <c r="I306" s="33"/>
      <c r="J306" s="34" t="str">
        <f t="shared" si="16"/>
        <v/>
      </c>
      <c r="K306" s="34" t="str">
        <f t="shared" si="17"/>
        <v/>
      </c>
      <c r="L306" s="34" t="str">
        <f t="shared" si="18"/>
        <v/>
      </c>
      <c r="M306" s="34" t="str">
        <f t="shared" si="19"/>
        <v/>
      </c>
      <c r="P306" s="299"/>
      <c r="Q306" s="169"/>
      <c r="R306" s="299"/>
      <c r="S306" s="331"/>
    </row>
    <row r="307" spans="1:19" s="52" customFormat="1" ht="15" customHeight="1">
      <c r="A307" s="624"/>
      <c r="B307" s="557"/>
      <c r="C307" s="605"/>
      <c r="D307" s="190" t="s">
        <v>616</v>
      </c>
      <c r="E307" s="31"/>
      <c r="F307" s="33"/>
      <c r="G307" s="33"/>
      <c r="H307" s="33"/>
      <c r="I307" s="33"/>
      <c r="J307" s="34" t="str">
        <f t="shared" si="16"/>
        <v/>
      </c>
      <c r="K307" s="34" t="str">
        <f t="shared" si="17"/>
        <v/>
      </c>
      <c r="L307" s="34" t="str">
        <f t="shared" si="18"/>
        <v/>
      </c>
      <c r="M307" s="34" t="str">
        <f t="shared" si="19"/>
        <v/>
      </c>
      <c r="P307" s="299"/>
      <c r="Q307" s="169"/>
      <c r="R307" s="299"/>
      <c r="S307" s="331"/>
    </row>
    <row r="308" spans="1:19" s="52" customFormat="1" ht="15" customHeight="1">
      <c r="A308" s="624"/>
      <c r="B308" s="557"/>
      <c r="C308" s="604" t="s">
        <v>6</v>
      </c>
      <c r="D308" s="190" t="s">
        <v>542</v>
      </c>
      <c r="E308" s="31"/>
      <c r="F308" s="33"/>
      <c r="G308" s="33"/>
      <c r="H308" s="33"/>
      <c r="I308" s="33"/>
      <c r="J308" s="34" t="str">
        <f t="shared" si="16"/>
        <v/>
      </c>
      <c r="K308" s="34" t="str">
        <f t="shared" si="17"/>
        <v/>
      </c>
      <c r="L308" s="34" t="str">
        <f t="shared" si="18"/>
        <v/>
      </c>
      <c r="M308" s="34" t="str">
        <f t="shared" si="19"/>
        <v/>
      </c>
      <c r="P308" s="299"/>
      <c r="Q308" s="169"/>
      <c r="R308" s="299"/>
      <c r="S308" s="331"/>
    </row>
    <row r="309" spans="1:19" s="52" customFormat="1" ht="15" customHeight="1">
      <c r="A309" s="624"/>
      <c r="B309" s="557"/>
      <c r="C309" s="626"/>
      <c r="D309" s="191" t="s">
        <v>527</v>
      </c>
      <c r="E309" s="31"/>
      <c r="F309" s="33"/>
      <c r="G309" s="33"/>
      <c r="H309" s="33"/>
      <c r="I309" s="33"/>
      <c r="J309" s="34" t="str">
        <f t="shared" si="16"/>
        <v/>
      </c>
      <c r="K309" s="34" t="str">
        <f t="shared" si="17"/>
        <v/>
      </c>
      <c r="L309" s="34" t="str">
        <f t="shared" si="18"/>
        <v/>
      </c>
      <c r="M309" s="34" t="str">
        <f t="shared" si="19"/>
        <v/>
      </c>
      <c r="P309" s="299"/>
      <c r="Q309" s="169"/>
      <c r="R309" s="299"/>
      <c r="S309" s="331"/>
    </row>
    <row r="310" spans="1:19" s="52" customFormat="1" ht="15" customHeight="1">
      <c r="A310" s="624"/>
      <c r="B310" s="557"/>
      <c r="C310" s="626"/>
      <c r="D310" s="191" t="s">
        <v>528</v>
      </c>
      <c r="E310" s="31"/>
      <c r="F310" s="33"/>
      <c r="G310" s="33"/>
      <c r="H310" s="33"/>
      <c r="I310" s="33"/>
      <c r="J310" s="34" t="str">
        <f t="shared" si="16"/>
        <v/>
      </c>
      <c r="K310" s="34" t="str">
        <f t="shared" si="17"/>
        <v/>
      </c>
      <c r="L310" s="34" t="str">
        <f t="shared" si="18"/>
        <v/>
      </c>
      <c r="M310" s="34" t="str">
        <f t="shared" si="19"/>
        <v/>
      </c>
      <c r="P310" s="299"/>
      <c r="Q310" s="169"/>
      <c r="R310" s="299"/>
      <c r="S310" s="331"/>
    </row>
    <row r="311" spans="1:19" s="52" customFormat="1" ht="15" customHeight="1">
      <c r="A311" s="624"/>
      <c r="B311" s="557"/>
      <c r="C311" s="626"/>
      <c r="D311" s="191" t="s">
        <v>529</v>
      </c>
      <c r="E311" s="31"/>
      <c r="F311" s="33"/>
      <c r="G311" s="33"/>
      <c r="H311" s="33"/>
      <c r="I311" s="33"/>
      <c r="J311" s="34" t="str">
        <f t="shared" si="16"/>
        <v/>
      </c>
      <c r="K311" s="34" t="str">
        <f t="shared" si="17"/>
        <v/>
      </c>
      <c r="L311" s="34" t="str">
        <f t="shared" si="18"/>
        <v/>
      </c>
      <c r="M311" s="34" t="str">
        <f t="shared" si="19"/>
        <v/>
      </c>
      <c r="P311" s="299"/>
      <c r="Q311" s="169"/>
      <c r="R311" s="299"/>
      <c r="S311" s="331"/>
    </row>
    <row r="312" spans="1:19" s="52" customFormat="1" ht="15" customHeight="1">
      <c r="A312" s="624"/>
      <c r="B312" s="557"/>
      <c r="C312" s="626"/>
      <c r="D312" s="190" t="s">
        <v>738</v>
      </c>
      <c r="E312" s="31"/>
      <c r="F312" s="33"/>
      <c r="G312" s="33"/>
      <c r="H312" s="33"/>
      <c r="I312" s="33"/>
      <c r="J312" s="34" t="str">
        <f t="shared" si="16"/>
        <v/>
      </c>
      <c r="K312" s="34" t="str">
        <f t="shared" si="17"/>
        <v/>
      </c>
      <c r="L312" s="34" t="str">
        <f t="shared" si="18"/>
        <v/>
      </c>
      <c r="M312" s="34" t="str">
        <f t="shared" si="19"/>
        <v/>
      </c>
      <c r="P312" s="299"/>
      <c r="Q312" s="169"/>
      <c r="R312" s="299"/>
      <c r="S312" s="331"/>
    </row>
    <row r="313" spans="1:19" s="52" customFormat="1" ht="15" customHeight="1">
      <c r="A313" s="625"/>
      <c r="B313" s="557"/>
      <c r="C313" s="605"/>
      <c r="D313" s="191" t="s">
        <v>556</v>
      </c>
      <c r="E313" s="31"/>
      <c r="F313" s="33"/>
      <c r="G313" s="33"/>
      <c r="H313" s="33"/>
      <c r="I313" s="33"/>
      <c r="J313" s="34" t="str">
        <f t="shared" si="16"/>
        <v/>
      </c>
      <c r="K313" s="34" t="str">
        <f t="shared" si="17"/>
        <v/>
      </c>
      <c r="L313" s="34" t="str">
        <f t="shared" si="18"/>
        <v/>
      </c>
      <c r="M313" s="34" t="str">
        <f t="shared" si="19"/>
        <v/>
      </c>
      <c r="P313" s="299"/>
      <c r="Q313" s="169"/>
      <c r="R313" s="299"/>
      <c r="S313" s="331"/>
    </row>
    <row r="314" spans="1:19" s="52" customFormat="1" ht="15" customHeight="1">
      <c r="A314" s="598">
        <v>13</v>
      </c>
      <c r="B314" s="556">
        <f>'1.Metas ATD H.'!B112</f>
        <v>0</v>
      </c>
      <c r="C314" s="604" t="s">
        <v>3</v>
      </c>
      <c r="D314" s="190" t="s">
        <v>542</v>
      </c>
      <c r="E314" s="31"/>
      <c r="F314" s="33"/>
      <c r="G314" s="33"/>
      <c r="H314" s="33"/>
      <c r="I314" s="33"/>
      <c r="J314" s="34" t="str">
        <f t="shared" si="16"/>
        <v/>
      </c>
      <c r="K314" s="34" t="str">
        <f t="shared" si="17"/>
        <v/>
      </c>
      <c r="L314" s="34" t="str">
        <f t="shared" si="18"/>
        <v/>
      </c>
      <c r="M314" s="34" t="str">
        <f t="shared" si="19"/>
        <v/>
      </c>
      <c r="P314" s="299"/>
      <c r="Q314" s="169"/>
      <c r="R314" s="299"/>
      <c r="S314" s="331"/>
    </row>
    <row r="315" spans="1:19" s="52" customFormat="1" ht="15" customHeight="1">
      <c r="A315" s="599"/>
      <c r="B315" s="557"/>
      <c r="C315" s="626"/>
      <c r="D315" s="191" t="s">
        <v>527</v>
      </c>
      <c r="E315" s="31"/>
      <c r="F315" s="33"/>
      <c r="G315" s="33"/>
      <c r="H315" s="33"/>
      <c r="I315" s="33"/>
      <c r="J315" s="34" t="str">
        <f t="shared" si="16"/>
        <v/>
      </c>
      <c r="K315" s="34" t="str">
        <f t="shared" si="17"/>
        <v/>
      </c>
      <c r="L315" s="34" t="str">
        <f t="shared" si="18"/>
        <v/>
      </c>
      <c r="M315" s="34" t="str">
        <f t="shared" si="19"/>
        <v/>
      </c>
      <c r="P315" s="299"/>
      <c r="Q315" s="169"/>
      <c r="R315" s="299"/>
      <c r="S315" s="331"/>
    </row>
    <row r="316" spans="1:19" s="52" customFormat="1" ht="15" customHeight="1">
      <c r="A316" s="599"/>
      <c r="B316" s="557"/>
      <c r="C316" s="626"/>
      <c r="D316" s="191" t="s">
        <v>528</v>
      </c>
      <c r="E316" s="31"/>
      <c r="F316" s="33"/>
      <c r="G316" s="33"/>
      <c r="H316" s="33"/>
      <c r="I316" s="33"/>
      <c r="J316" s="34" t="str">
        <f t="shared" si="16"/>
        <v/>
      </c>
      <c r="K316" s="34" t="str">
        <f t="shared" si="17"/>
        <v/>
      </c>
      <c r="L316" s="34" t="str">
        <f t="shared" si="18"/>
        <v/>
      </c>
      <c r="M316" s="34" t="str">
        <f t="shared" si="19"/>
        <v/>
      </c>
      <c r="P316" s="299"/>
      <c r="Q316" s="169"/>
      <c r="R316" s="299"/>
      <c r="S316" s="331"/>
    </row>
    <row r="317" spans="1:19" s="52" customFormat="1" ht="15" customHeight="1">
      <c r="A317" s="599"/>
      <c r="B317" s="557"/>
      <c r="C317" s="626"/>
      <c r="D317" s="191" t="s">
        <v>529</v>
      </c>
      <c r="E317" s="31"/>
      <c r="F317" s="33"/>
      <c r="G317" s="33"/>
      <c r="H317" s="33"/>
      <c r="I317" s="33"/>
      <c r="J317" s="34" t="str">
        <f t="shared" si="16"/>
        <v/>
      </c>
      <c r="K317" s="34" t="str">
        <f t="shared" si="17"/>
        <v/>
      </c>
      <c r="L317" s="34" t="str">
        <f t="shared" si="18"/>
        <v/>
      </c>
      <c r="M317" s="34" t="str">
        <f t="shared" si="19"/>
        <v/>
      </c>
      <c r="P317" s="299"/>
      <c r="Q317" s="169"/>
      <c r="R317" s="299"/>
      <c r="S317" s="331"/>
    </row>
    <row r="318" spans="1:19" s="52" customFormat="1" ht="15" customHeight="1">
      <c r="A318" s="599"/>
      <c r="B318" s="557"/>
      <c r="C318" s="626"/>
      <c r="D318" s="190" t="s">
        <v>738</v>
      </c>
      <c r="E318" s="31"/>
      <c r="F318" s="33"/>
      <c r="G318" s="33"/>
      <c r="H318" s="33"/>
      <c r="I318" s="33"/>
      <c r="J318" s="34" t="str">
        <f t="shared" si="16"/>
        <v/>
      </c>
      <c r="K318" s="34" t="str">
        <f t="shared" si="17"/>
        <v/>
      </c>
      <c r="L318" s="34" t="str">
        <f t="shared" si="18"/>
        <v/>
      </c>
      <c r="M318" s="34" t="str">
        <f t="shared" si="19"/>
        <v/>
      </c>
      <c r="P318" s="299"/>
      <c r="Q318" s="169"/>
      <c r="R318" s="299"/>
      <c r="S318" s="331"/>
    </row>
    <row r="319" spans="1:19" s="52" customFormat="1" ht="15" customHeight="1">
      <c r="A319" s="599"/>
      <c r="B319" s="557"/>
      <c r="C319" s="605"/>
      <c r="D319" s="191" t="s">
        <v>556</v>
      </c>
      <c r="E319" s="31"/>
      <c r="F319" s="33"/>
      <c r="G319" s="33"/>
      <c r="H319" s="33"/>
      <c r="I319" s="33"/>
      <c r="J319" s="34" t="str">
        <f t="shared" si="16"/>
        <v/>
      </c>
      <c r="K319" s="34" t="str">
        <f t="shared" si="17"/>
        <v/>
      </c>
      <c r="L319" s="34" t="str">
        <f t="shared" si="18"/>
        <v/>
      </c>
      <c r="M319" s="34" t="str">
        <f t="shared" si="19"/>
        <v/>
      </c>
      <c r="P319" s="299"/>
      <c r="Q319" s="169"/>
      <c r="R319" s="299"/>
      <c r="S319" s="331"/>
    </row>
    <row r="320" spans="1:19" s="52" customFormat="1" ht="15" customHeight="1">
      <c r="A320" s="599"/>
      <c r="B320" s="557"/>
      <c r="C320" s="604" t="s">
        <v>4</v>
      </c>
      <c r="D320" s="190" t="s">
        <v>542</v>
      </c>
      <c r="E320" s="31"/>
      <c r="F320" s="33"/>
      <c r="G320" s="33"/>
      <c r="H320" s="33"/>
      <c r="I320" s="33"/>
      <c r="J320" s="34" t="str">
        <f t="shared" si="16"/>
        <v/>
      </c>
      <c r="K320" s="34" t="str">
        <f t="shared" si="17"/>
        <v/>
      </c>
      <c r="L320" s="34" t="str">
        <f t="shared" si="18"/>
        <v/>
      </c>
      <c r="M320" s="34" t="str">
        <f t="shared" si="19"/>
        <v/>
      </c>
      <c r="P320" s="299"/>
      <c r="Q320" s="169"/>
      <c r="R320" s="299"/>
      <c r="S320" s="331"/>
    </row>
    <row r="321" spans="1:19" s="52" customFormat="1" ht="15" customHeight="1">
      <c r="A321" s="599"/>
      <c r="B321" s="557"/>
      <c r="C321" s="626"/>
      <c r="D321" s="191" t="s">
        <v>527</v>
      </c>
      <c r="E321" s="31"/>
      <c r="F321" s="33"/>
      <c r="G321" s="33"/>
      <c r="H321" s="33"/>
      <c r="I321" s="33"/>
      <c r="J321" s="34" t="str">
        <f t="shared" si="16"/>
        <v/>
      </c>
      <c r="K321" s="34" t="str">
        <f t="shared" si="17"/>
        <v/>
      </c>
      <c r="L321" s="34" t="str">
        <f t="shared" si="18"/>
        <v/>
      </c>
      <c r="M321" s="34" t="str">
        <f t="shared" si="19"/>
        <v/>
      </c>
      <c r="P321" s="299"/>
      <c r="Q321" s="169"/>
      <c r="R321" s="299"/>
      <c r="S321" s="331"/>
    </row>
    <row r="322" spans="1:19" s="52" customFormat="1" ht="15" customHeight="1">
      <c r="A322" s="599"/>
      <c r="B322" s="557"/>
      <c r="C322" s="626"/>
      <c r="D322" s="191" t="s">
        <v>528</v>
      </c>
      <c r="E322" s="31"/>
      <c r="F322" s="33"/>
      <c r="G322" s="33"/>
      <c r="H322" s="33"/>
      <c r="I322" s="33"/>
      <c r="J322" s="34" t="str">
        <f t="shared" si="16"/>
        <v/>
      </c>
      <c r="K322" s="34" t="str">
        <f t="shared" si="17"/>
        <v/>
      </c>
      <c r="L322" s="34" t="str">
        <f t="shared" si="18"/>
        <v/>
      </c>
      <c r="M322" s="34" t="str">
        <f t="shared" si="19"/>
        <v/>
      </c>
      <c r="P322" s="299"/>
      <c r="Q322" s="169"/>
      <c r="R322" s="299"/>
      <c r="S322" s="331"/>
    </row>
    <row r="323" spans="1:19" s="52" customFormat="1" ht="15" customHeight="1">
      <c r="A323" s="599"/>
      <c r="B323" s="557"/>
      <c r="C323" s="626"/>
      <c r="D323" s="191" t="s">
        <v>529</v>
      </c>
      <c r="E323" s="31"/>
      <c r="F323" s="33"/>
      <c r="G323" s="33"/>
      <c r="H323" s="33"/>
      <c r="I323" s="33"/>
      <c r="J323" s="34" t="str">
        <f t="shared" si="16"/>
        <v/>
      </c>
      <c r="K323" s="34" t="str">
        <f t="shared" si="17"/>
        <v/>
      </c>
      <c r="L323" s="34" t="str">
        <f t="shared" si="18"/>
        <v/>
      </c>
      <c r="M323" s="34" t="str">
        <f t="shared" si="19"/>
        <v/>
      </c>
      <c r="P323" s="299"/>
      <c r="Q323" s="169"/>
      <c r="R323" s="299"/>
      <c r="S323" s="331"/>
    </row>
    <row r="324" spans="1:19" s="52" customFormat="1" ht="15" customHeight="1">
      <c r="A324" s="599"/>
      <c r="B324" s="557"/>
      <c r="C324" s="626"/>
      <c r="D324" s="190" t="s">
        <v>738</v>
      </c>
      <c r="E324" s="31"/>
      <c r="F324" s="33"/>
      <c r="G324" s="33"/>
      <c r="H324" s="33"/>
      <c r="I324" s="33"/>
      <c r="J324" s="34" t="str">
        <f t="shared" si="16"/>
        <v/>
      </c>
      <c r="K324" s="34" t="str">
        <f t="shared" si="17"/>
        <v/>
      </c>
      <c r="L324" s="34" t="str">
        <f t="shared" si="18"/>
        <v/>
      </c>
      <c r="M324" s="34" t="str">
        <f t="shared" si="19"/>
        <v/>
      </c>
      <c r="P324" s="299"/>
      <c r="Q324" s="169"/>
      <c r="R324" s="299"/>
      <c r="S324" s="331"/>
    </row>
    <row r="325" spans="1:19" s="52" customFormat="1" ht="15" customHeight="1">
      <c r="A325" s="599"/>
      <c r="B325" s="557"/>
      <c r="C325" s="605"/>
      <c r="D325" s="191" t="s">
        <v>556</v>
      </c>
      <c r="E325" s="31"/>
      <c r="F325" s="33"/>
      <c r="G325" s="33"/>
      <c r="H325" s="33"/>
      <c r="I325" s="33"/>
      <c r="J325" s="34" t="str">
        <f t="shared" si="16"/>
        <v/>
      </c>
      <c r="K325" s="34" t="str">
        <f t="shared" si="17"/>
        <v/>
      </c>
      <c r="L325" s="34" t="str">
        <f t="shared" si="18"/>
        <v/>
      </c>
      <c r="M325" s="34" t="str">
        <f t="shared" si="19"/>
        <v/>
      </c>
      <c r="P325" s="299"/>
      <c r="Q325" s="169"/>
      <c r="R325" s="299"/>
      <c r="S325" s="331"/>
    </row>
    <row r="326" spans="1:19" s="52" customFormat="1" ht="15" customHeight="1">
      <c r="A326" s="599"/>
      <c r="B326" s="557"/>
      <c r="C326" s="604" t="s">
        <v>5</v>
      </c>
      <c r="D326" s="190" t="s">
        <v>542</v>
      </c>
      <c r="E326" s="31"/>
      <c r="F326" s="33"/>
      <c r="G326" s="33"/>
      <c r="H326" s="33"/>
      <c r="I326" s="33"/>
      <c r="J326" s="34" t="str">
        <f t="shared" si="16"/>
        <v/>
      </c>
      <c r="K326" s="34" t="str">
        <f t="shared" si="17"/>
        <v/>
      </c>
      <c r="L326" s="34" t="str">
        <f t="shared" si="18"/>
        <v/>
      </c>
      <c r="M326" s="34" t="str">
        <f t="shared" si="19"/>
        <v/>
      </c>
      <c r="P326" s="299"/>
      <c r="Q326" s="169"/>
      <c r="R326" s="299"/>
      <c r="S326" s="331"/>
    </row>
    <row r="327" spans="1:19" s="52" customFormat="1" ht="15" customHeight="1">
      <c r="A327" s="599"/>
      <c r="B327" s="557"/>
      <c r="C327" s="626"/>
      <c r="D327" s="191" t="s">
        <v>527</v>
      </c>
      <c r="E327" s="31"/>
      <c r="F327" s="33"/>
      <c r="G327" s="33"/>
      <c r="H327" s="33"/>
      <c r="I327" s="33"/>
      <c r="J327" s="34" t="str">
        <f t="shared" si="16"/>
        <v/>
      </c>
      <c r="K327" s="34" t="str">
        <f t="shared" si="17"/>
        <v/>
      </c>
      <c r="L327" s="34" t="str">
        <f t="shared" si="18"/>
        <v/>
      </c>
      <c r="M327" s="34" t="str">
        <f t="shared" si="19"/>
        <v/>
      </c>
      <c r="P327" s="299"/>
      <c r="Q327" s="169"/>
      <c r="R327" s="299"/>
      <c r="S327" s="331"/>
    </row>
    <row r="328" spans="1:19" s="52" customFormat="1" ht="15" customHeight="1">
      <c r="A328" s="599"/>
      <c r="B328" s="557"/>
      <c r="C328" s="626"/>
      <c r="D328" s="191" t="s">
        <v>528</v>
      </c>
      <c r="E328" s="31"/>
      <c r="F328" s="33"/>
      <c r="G328" s="33"/>
      <c r="H328" s="33"/>
      <c r="I328" s="33"/>
      <c r="J328" s="34" t="str">
        <f t="shared" si="16"/>
        <v/>
      </c>
      <c r="K328" s="34" t="str">
        <f t="shared" si="17"/>
        <v/>
      </c>
      <c r="L328" s="34" t="str">
        <f t="shared" si="18"/>
        <v/>
      </c>
      <c r="M328" s="34" t="str">
        <f t="shared" si="19"/>
        <v/>
      </c>
      <c r="P328" s="299"/>
      <c r="Q328" s="169"/>
      <c r="R328" s="299"/>
      <c r="S328" s="331"/>
    </row>
    <row r="329" spans="1:19" s="52" customFormat="1" ht="15" customHeight="1">
      <c r="A329" s="599"/>
      <c r="B329" s="557"/>
      <c r="C329" s="626"/>
      <c r="D329" s="191" t="s">
        <v>529</v>
      </c>
      <c r="E329" s="31"/>
      <c r="F329" s="33"/>
      <c r="G329" s="33"/>
      <c r="H329" s="33"/>
      <c r="I329" s="33"/>
      <c r="J329" s="34" t="str">
        <f t="shared" si="16"/>
        <v/>
      </c>
      <c r="K329" s="34" t="str">
        <f t="shared" si="17"/>
        <v/>
      </c>
      <c r="L329" s="34" t="str">
        <f t="shared" si="18"/>
        <v/>
      </c>
      <c r="M329" s="34" t="str">
        <f t="shared" si="19"/>
        <v/>
      </c>
      <c r="P329" s="299"/>
      <c r="Q329" s="169"/>
      <c r="R329" s="299"/>
      <c r="S329" s="331"/>
    </row>
    <row r="330" spans="1:19" s="52" customFormat="1" ht="15" customHeight="1">
      <c r="A330" s="599"/>
      <c r="B330" s="557"/>
      <c r="C330" s="626"/>
      <c r="D330" s="190" t="s">
        <v>738</v>
      </c>
      <c r="E330" s="31"/>
      <c r="F330" s="33"/>
      <c r="G330" s="33"/>
      <c r="H330" s="33"/>
      <c r="I330" s="33"/>
      <c r="J330" s="34" t="str">
        <f t="shared" si="16"/>
        <v/>
      </c>
      <c r="K330" s="34" t="str">
        <f t="shared" si="17"/>
        <v/>
      </c>
      <c r="L330" s="34" t="str">
        <f t="shared" si="18"/>
        <v/>
      </c>
      <c r="M330" s="34" t="str">
        <f t="shared" si="19"/>
        <v/>
      </c>
      <c r="P330" s="299"/>
      <c r="Q330" s="169"/>
      <c r="R330" s="299"/>
      <c r="S330" s="331"/>
    </row>
    <row r="331" spans="1:19" s="52" customFormat="1" ht="15" customHeight="1">
      <c r="A331" s="599"/>
      <c r="B331" s="557"/>
      <c r="C331" s="626"/>
      <c r="D331" s="191" t="s">
        <v>556</v>
      </c>
      <c r="E331" s="31"/>
      <c r="F331" s="33"/>
      <c r="G331" s="33"/>
      <c r="H331" s="33"/>
      <c r="I331" s="33"/>
      <c r="J331" s="34" t="str">
        <f t="shared" si="16"/>
        <v/>
      </c>
      <c r="K331" s="34" t="str">
        <f t="shared" si="17"/>
        <v/>
      </c>
      <c r="L331" s="34" t="str">
        <f t="shared" si="18"/>
        <v/>
      </c>
      <c r="M331" s="34" t="str">
        <f t="shared" si="19"/>
        <v/>
      </c>
      <c r="P331" s="299"/>
      <c r="Q331" s="169"/>
      <c r="R331" s="299"/>
      <c r="S331" s="331"/>
    </row>
    <row r="332" spans="1:19" s="52" customFormat="1" ht="15" customHeight="1">
      <c r="A332" s="599"/>
      <c r="B332" s="557"/>
      <c r="C332" s="605"/>
      <c r="D332" s="190" t="s">
        <v>616</v>
      </c>
      <c r="E332" s="31"/>
      <c r="F332" s="33"/>
      <c r="G332" s="33"/>
      <c r="H332" s="33"/>
      <c r="I332" s="33"/>
      <c r="J332" s="34" t="str">
        <f t="shared" si="16"/>
        <v/>
      </c>
      <c r="K332" s="34" t="str">
        <f t="shared" si="17"/>
        <v/>
      </c>
      <c r="L332" s="34" t="str">
        <f t="shared" si="18"/>
        <v/>
      </c>
      <c r="M332" s="34" t="str">
        <f t="shared" si="19"/>
        <v/>
      </c>
      <c r="P332" s="299"/>
      <c r="Q332" s="169"/>
      <c r="R332" s="299"/>
      <c r="S332" s="331"/>
    </row>
    <row r="333" spans="1:19" s="52" customFormat="1" ht="15" customHeight="1">
      <c r="A333" s="599"/>
      <c r="B333" s="557"/>
      <c r="C333" s="604" t="s">
        <v>6</v>
      </c>
      <c r="D333" s="190" t="s">
        <v>542</v>
      </c>
      <c r="E333" s="31"/>
      <c r="F333" s="33"/>
      <c r="G333" s="33"/>
      <c r="H333" s="33"/>
      <c r="I333" s="33"/>
      <c r="J333" s="34" t="str">
        <f t="shared" si="16"/>
        <v/>
      </c>
      <c r="K333" s="34" t="str">
        <f t="shared" si="17"/>
        <v/>
      </c>
      <c r="L333" s="34" t="str">
        <f t="shared" si="18"/>
        <v/>
      </c>
      <c r="M333" s="34" t="str">
        <f t="shared" si="19"/>
        <v/>
      </c>
      <c r="P333" s="299"/>
      <c r="Q333" s="169"/>
      <c r="R333" s="299"/>
      <c r="S333" s="331"/>
    </row>
    <row r="334" spans="1:19" s="52" customFormat="1" ht="15" customHeight="1">
      <c r="A334" s="599"/>
      <c r="B334" s="557"/>
      <c r="C334" s="626"/>
      <c r="D334" s="191" t="s">
        <v>527</v>
      </c>
      <c r="E334" s="31"/>
      <c r="F334" s="33"/>
      <c r="G334" s="33"/>
      <c r="H334" s="33"/>
      <c r="I334" s="33"/>
      <c r="J334" s="34" t="str">
        <f t="shared" si="16"/>
        <v/>
      </c>
      <c r="K334" s="34" t="str">
        <f t="shared" si="17"/>
        <v/>
      </c>
      <c r="L334" s="34" t="str">
        <f t="shared" si="18"/>
        <v/>
      </c>
      <c r="M334" s="34" t="str">
        <f t="shared" si="19"/>
        <v/>
      </c>
      <c r="P334" s="299"/>
      <c r="Q334" s="169"/>
      <c r="R334" s="299"/>
      <c r="S334" s="331"/>
    </row>
    <row r="335" spans="1:19" s="52" customFormat="1" ht="15" customHeight="1">
      <c r="A335" s="599"/>
      <c r="B335" s="557"/>
      <c r="C335" s="626"/>
      <c r="D335" s="191" t="s">
        <v>528</v>
      </c>
      <c r="E335" s="31"/>
      <c r="F335" s="33"/>
      <c r="G335" s="33"/>
      <c r="H335" s="33"/>
      <c r="I335" s="33"/>
      <c r="J335" s="34" t="str">
        <f t="shared" si="16"/>
        <v/>
      </c>
      <c r="K335" s="34" t="str">
        <f t="shared" si="17"/>
        <v/>
      </c>
      <c r="L335" s="34" t="str">
        <f t="shared" si="18"/>
        <v/>
      </c>
      <c r="M335" s="34" t="str">
        <f t="shared" si="19"/>
        <v/>
      </c>
      <c r="P335" s="299"/>
      <c r="Q335" s="169"/>
      <c r="R335" s="299"/>
      <c r="S335" s="331"/>
    </row>
    <row r="336" spans="1:19" s="52" customFormat="1" ht="15" customHeight="1">
      <c r="A336" s="599"/>
      <c r="B336" s="557"/>
      <c r="C336" s="626"/>
      <c r="D336" s="191" t="s">
        <v>529</v>
      </c>
      <c r="E336" s="31"/>
      <c r="F336" s="33"/>
      <c r="G336" s="33"/>
      <c r="H336" s="33"/>
      <c r="I336" s="33"/>
      <c r="J336" s="34" t="str">
        <f t="shared" si="16"/>
        <v/>
      </c>
      <c r="K336" s="34" t="str">
        <f t="shared" si="17"/>
        <v/>
      </c>
      <c r="L336" s="34" t="str">
        <f t="shared" si="18"/>
        <v/>
      </c>
      <c r="M336" s="34" t="str">
        <f t="shared" si="19"/>
        <v/>
      </c>
      <c r="P336" s="299"/>
      <c r="Q336" s="169"/>
      <c r="R336" s="299"/>
      <c r="S336" s="331"/>
    </row>
    <row r="337" spans="1:19" s="52" customFormat="1" ht="15" customHeight="1">
      <c r="A337" s="599"/>
      <c r="B337" s="557"/>
      <c r="C337" s="626"/>
      <c r="D337" s="190" t="s">
        <v>738</v>
      </c>
      <c r="E337" s="31"/>
      <c r="F337" s="33"/>
      <c r="G337" s="33"/>
      <c r="H337" s="33"/>
      <c r="I337" s="33"/>
      <c r="J337" s="34" t="str">
        <f t="shared" si="16"/>
        <v/>
      </c>
      <c r="K337" s="34" t="str">
        <f t="shared" si="17"/>
        <v/>
      </c>
      <c r="L337" s="34" t="str">
        <f t="shared" si="18"/>
        <v/>
      </c>
      <c r="M337" s="34" t="str">
        <f t="shared" si="19"/>
        <v/>
      </c>
      <c r="P337" s="299"/>
      <c r="Q337" s="169"/>
      <c r="R337" s="299"/>
      <c r="S337" s="331"/>
    </row>
    <row r="338" spans="1:19" s="52" customFormat="1" ht="15" customHeight="1">
      <c r="A338" s="600"/>
      <c r="B338" s="557"/>
      <c r="C338" s="605"/>
      <c r="D338" s="191" t="s">
        <v>556</v>
      </c>
      <c r="E338" s="31"/>
      <c r="F338" s="33"/>
      <c r="G338" s="33"/>
      <c r="H338" s="33"/>
      <c r="I338" s="33"/>
      <c r="J338" s="34" t="str">
        <f t="shared" si="16"/>
        <v/>
      </c>
      <c r="K338" s="34" t="str">
        <f t="shared" si="17"/>
        <v/>
      </c>
      <c r="L338" s="34" t="str">
        <f t="shared" si="18"/>
        <v/>
      </c>
      <c r="M338" s="34" t="str">
        <f t="shared" si="19"/>
        <v/>
      </c>
      <c r="P338" s="299"/>
      <c r="Q338" s="169"/>
      <c r="R338" s="299"/>
      <c r="S338" s="331"/>
    </row>
    <row r="339" spans="1:19" s="52" customFormat="1" ht="15" customHeight="1">
      <c r="A339" s="623">
        <v>14</v>
      </c>
      <c r="B339" s="556">
        <f>'1.Metas ATD H.'!B120</f>
        <v>0</v>
      </c>
      <c r="C339" s="604" t="s">
        <v>3</v>
      </c>
      <c r="D339" s="190" t="s">
        <v>542</v>
      </c>
      <c r="E339" s="31"/>
      <c r="F339" s="33"/>
      <c r="G339" s="33"/>
      <c r="H339" s="33"/>
      <c r="I339" s="33"/>
      <c r="J339" s="34" t="str">
        <f t="shared" si="16"/>
        <v/>
      </c>
      <c r="K339" s="34" t="str">
        <f t="shared" si="17"/>
        <v/>
      </c>
      <c r="L339" s="34" t="str">
        <f t="shared" si="18"/>
        <v/>
      </c>
      <c r="M339" s="34" t="str">
        <f t="shared" si="19"/>
        <v/>
      </c>
      <c r="P339" s="299"/>
      <c r="Q339" s="169"/>
      <c r="R339" s="299"/>
      <c r="S339" s="331"/>
    </row>
    <row r="340" spans="1:19" s="52" customFormat="1" ht="15" customHeight="1">
      <c r="A340" s="624"/>
      <c r="B340" s="557"/>
      <c r="C340" s="626"/>
      <c r="D340" s="191" t="s">
        <v>527</v>
      </c>
      <c r="E340" s="31"/>
      <c r="F340" s="33"/>
      <c r="G340" s="33"/>
      <c r="H340" s="33"/>
      <c r="I340" s="33"/>
      <c r="J340" s="34" t="str">
        <f t="shared" si="16"/>
        <v/>
      </c>
      <c r="K340" s="34" t="str">
        <f t="shared" si="17"/>
        <v/>
      </c>
      <c r="L340" s="34" t="str">
        <f t="shared" si="18"/>
        <v/>
      </c>
      <c r="M340" s="34" t="str">
        <f t="shared" si="19"/>
        <v/>
      </c>
      <c r="P340" s="299"/>
      <c r="Q340" s="169"/>
      <c r="R340" s="299"/>
      <c r="S340" s="331"/>
    </row>
    <row r="341" spans="1:19" s="52" customFormat="1" ht="15" customHeight="1">
      <c r="A341" s="624"/>
      <c r="B341" s="557"/>
      <c r="C341" s="626"/>
      <c r="D341" s="191" t="s">
        <v>528</v>
      </c>
      <c r="E341" s="31"/>
      <c r="F341" s="33"/>
      <c r="G341" s="33"/>
      <c r="H341" s="33"/>
      <c r="I341" s="33"/>
      <c r="J341" s="34" t="str">
        <f t="shared" si="16"/>
        <v/>
      </c>
      <c r="K341" s="34" t="str">
        <f t="shared" si="17"/>
        <v/>
      </c>
      <c r="L341" s="34" t="str">
        <f t="shared" si="18"/>
        <v/>
      </c>
      <c r="M341" s="34" t="str">
        <f t="shared" si="19"/>
        <v/>
      </c>
      <c r="P341" s="299"/>
      <c r="Q341" s="169"/>
      <c r="R341" s="299"/>
      <c r="S341" s="331"/>
    </row>
    <row r="342" spans="1:19" s="52" customFormat="1" ht="15" customHeight="1">
      <c r="A342" s="624"/>
      <c r="B342" s="557"/>
      <c r="C342" s="626"/>
      <c r="D342" s="191" t="s">
        <v>529</v>
      </c>
      <c r="E342" s="31"/>
      <c r="F342" s="33"/>
      <c r="G342" s="33"/>
      <c r="H342" s="33"/>
      <c r="I342" s="33"/>
      <c r="J342" s="34" t="str">
        <f t="shared" si="16"/>
        <v/>
      </c>
      <c r="K342" s="34" t="str">
        <f t="shared" si="17"/>
        <v/>
      </c>
      <c r="L342" s="34" t="str">
        <f t="shared" si="18"/>
        <v/>
      </c>
      <c r="M342" s="34" t="str">
        <f t="shared" si="19"/>
        <v/>
      </c>
      <c r="P342" s="299"/>
      <c r="Q342" s="169"/>
      <c r="R342" s="299"/>
      <c r="S342" s="331"/>
    </row>
    <row r="343" spans="1:19" s="52" customFormat="1" ht="15" customHeight="1">
      <c r="A343" s="624"/>
      <c r="B343" s="557"/>
      <c r="C343" s="626"/>
      <c r="D343" s="190" t="s">
        <v>738</v>
      </c>
      <c r="E343" s="31"/>
      <c r="F343" s="33"/>
      <c r="G343" s="33"/>
      <c r="H343" s="33"/>
      <c r="I343" s="33"/>
      <c r="J343" s="34" t="str">
        <f t="shared" si="16"/>
        <v/>
      </c>
      <c r="K343" s="34" t="str">
        <f t="shared" si="17"/>
        <v/>
      </c>
      <c r="L343" s="34" t="str">
        <f t="shared" si="18"/>
        <v/>
      </c>
      <c r="M343" s="34" t="str">
        <f t="shared" si="19"/>
        <v/>
      </c>
      <c r="P343" s="299"/>
      <c r="Q343" s="169"/>
      <c r="R343" s="299"/>
      <c r="S343" s="331"/>
    </row>
    <row r="344" spans="1:19" s="52" customFormat="1" ht="15" customHeight="1">
      <c r="A344" s="624"/>
      <c r="B344" s="557"/>
      <c r="C344" s="605"/>
      <c r="D344" s="191" t="s">
        <v>556</v>
      </c>
      <c r="E344" s="31"/>
      <c r="F344" s="33"/>
      <c r="G344" s="33"/>
      <c r="H344" s="33"/>
      <c r="I344" s="33"/>
      <c r="J344" s="34" t="str">
        <f t="shared" si="16"/>
        <v/>
      </c>
      <c r="K344" s="34" t="str">
        <f t="shared" si="17"/>
        <v/>
      </c>
      <c r="L344" s="34" t="str">
        <f t="shared" si="18"/>
        <v/>
      </c>
      <c r="M344" s="34" t="str">
        <f t="shared" si="19"/>
        <v/>
      </c>
      <c r="P344" s="299"/>
      <c r="Q344" s="169"/>
      <c r="R344" s="299"/>
      <c r="S344" s="331"/>
    </row>
    <row r="345" spans="1:19" s="52" customFormat="1" ht="15" customHeight="1">
      <c r="A345" s="624"/>
      <c r="B345" s="557"/>
      <c r="C345" s="604" t="s">
        <v>4</v>
      </c>
      <c r="D345" s="190" t="s">
        <v>542</v>
      </c>
      <c r="E345" s="31"/>
      <c r="F345" s="33"/>
      <c r="G345" s="33"/>
      <c r="H345" s="33"/>
      <c r="I345" s="33"/>
      <c r="J345" s="34" t="str">
        <f t="shared" si="16"/>
        <v/>
      </c>
      <c r="K345" s="34" t="str">
        <f t="shared" si="17"/>
        <v/>
      </c>
      <c r="L345" s="34" t="str">
        <f t="shared" si="18"/>
        <v/>
      </c>
      <c r="M345" s="34" t="str">
        <f t="shared" si="19"/>
        <v/>
      </c>
      <c r="P345" s="299"/>
      <c r="Q345" s="169"/>
      <c r="R345" s="299"/>
      <c r="S345" s="331"/>
    </row>
    <row r="346" spans="1:19" s="52" customFormat="1" ht="15" customHeight="1">
      <c r="A346" s="624"/>
      <c r="B346" s="557"/>
      <c r="C346" s="626"/>
      <c r="D346" s="191" t="s">
        <v>527</v>
      </c>
      <c r="E346" s="31"/>
      <c r="F346" s="33"/>
      <c r="G346" s="33"/>
      <c r="H346" s="33"/>
      <c r="I346" s="33"/>
      <c r="J346" s="34" t="str">
        <f t="shared" si="16"/>
        <v/>
      </c>
      <c r="K346" s="34" t="str">
        <f t="shared" si="17"/>
        <v/>
      </c>
      <c r="L346" s="34" t="str">
        <f t="shared" si="18"/>
        <v/>
      </c>
      <c r="M346" s="34" t="str">
        <f t="shared" si="19"/>
        <v/>
      </c>
      <c r="P346" s="299"/>
      <c r="Q346" s="169"/>
      <c r="R346" s="299"/>
      <c r="S346" s="331"/>
    </row>
    <row r="347" spans="1:19" s="52" customFormat="1" ht="15" customHeight="1">
      <c r="A347" s="624"/>
      <c r="B347" s="557"/>
      <c r="C347" s="626"/>
      <c r="D347" s="191" t="s">
        <v>528</v>
      </c>
      <c r="E347" s="31"/>
      <c r="F347" s="33"/>
      <c r="G347" s="33"/>
      <c r="H347" s="33"/>
      <c r="I347" s="33"/>
      <c r="J347" s="34" t="str">
        <f t="shared" si="16"/>
        <v/>
      </c>
      <c r="K347" s="34" t="str">
        <f t="shared" si="17"/>
        <v/>
      </c>
      <c r="L347" s="34" t="str">
        <f t="shared" si="18"/>
        <v/>
      </c>
      <c r="M347" s="34" t="str">
        <f t="shared" si="19"/>
        <v/>
      </c>
      <c r="P347" s="299"/>
      <c r="Q347" s="169"/>
      <c r="R347" s="299"/>
      <c r="S347" s="331"/>
    </row>
    <row r="348" spans="1:19" s="52" customFormat="1" ht="15" customHeight="1">
      <c r="A348" s="624"/>
      <c r="B348" s="557"/>
      <c r="C348" s="626"/>
      <c r="D348" s="191" t="s">
        <v>529</v>
      </c>
      <c r="E348" s="31"/>
      <c r="F348" s="33"/>
      <c r="G348" s="33"/>
      <c r="H348" s="33"/>
      <c r="I348" s="33"/>
      <c r="J348" s="34" t="str">
        <f t="shared" ref="J348:J414" si="20">IFERROR((F348/E348),"")</f>
        <v/>
      </c>
      <c r="K348" s="34" t="str">
        <f t="shared" ref="K348:K414" si="21">IFERROR(((F348+G348)/E348),"")</f>
        <v/>
      </c>
      <c r="L348" s="34" t="str">
        <f t="shared" ref="L348:L414" si="22">IFERROR(((F348+G348+H348)/E348),"")</f>
        <v/>
      </c>
      <c r="M348" s="34" t="str">
        <f t="shared" ref="M348:M414" si="23">IFERROR(((F348+G348+H348+I348)/E348),"")</f>
        <v/>
      </c>
      <c r="P348" s="299"/>
      <c r="Q348" s="169"/>
      <c r="R348" s="299"/>
      <c r="S348" s="331"/>
    </row>
    <row r="349" spans="1:19" s="52" customFormat="1" ht="15" customHeight="1">
      <c r="A349" s="624"/>
      <c r="B349" s="557"/>
      <c r="C349" s="626"/>
      <c r="D349" s="190" t="s">
        <v>738</v>
      </c>
      <c r="E349" s="31"/>
      <c r="F349" s="33"/>
      <c r="G349" s="33"/>
      <c r="H349" s="33"/>
      <c r="I349" s="33"/>
      <c r="J349" s="34" t="str">
        <f t="shared" si="20"/>
        <v/>
      </c>
      <c r="K349" s="34" t="str">
        <f t="shared" si="21"/>
        <v/>
      </c>
      <c r="L349" s="34" t="str">
        <f t="shared" si="22"/>
        <v/>
      </c>
      <c r="M349" s="34" t="str">
        <f t="shared" si="23"/>
        <v/>
      </c>
      <c r="P349" s="299"/>
      <c r="Q349" s="169"/>
      <c r="R349" s="299"/>
      <c r="S349" s="331"/>
    </row>
    <row r="350" spans="1:19" s="52" customFormat="1" ht="15" customHeight="1">
      <c r="A350" s="624"/>
      <c r="B350" s="557"/>
      <c r="C350" s="605"/>
      <c r="D350" s="191" t="s">
        <v>556</v>
      </c>
      <c r="E350" s="31"/>
      <c r="F350" s="33"/>
      <c r="G350" s="33"/>
      <c r="H350" s="33"/>
      <c r="I350" s="33"/>
      <c r="J350" s="34" t="str">
        <f t="shared" si="20"/>
        <v/>
      </c>
      <c r="K350" s="34" t="str">
        <f t="shared" si="21"/>
        <v/>
      </c>
      <c r="L350" s="34" t="str">
        <f t="shared" si="22"/>
        <v/>
      </c>
      <c r="M350" s="34" t="str">
        <f t="shared" si="23"/>
        <v/>
      </c>
      <c r="P350" s="299"/>
      <c r="Q350" s="169"/>
      <c r="R350" s="299"/>
      <c r="S350" s="331"/>
    </row>
    <row r="351" spans="1:19" s="52" customFormat="1" ht="15" customHeight="1">
      <c r="A351" s="624"/>
      <c r="B351" s="557"/>
      <c r="C351" s="604" t="s">
        <v>5</v>
      </c>
      <c r="D351" s="190" t="s">
        <v>542</v>
      </c>
      <c r="E351" s="31"/>
      <c r="F351" s="33"/>
      <c r="G351" s="33"/>
      <c r="H351" s="33"/>
      <c r="I351" s="33"/>
      <c r="J351" s="34" t="str">
        <f t="shared" si="20"/>
        <v/>
      </c>
      <c r="K351" s="34" t="str">
        <f t="shared" si="21"/>
        <v/>
      </c>
      <c r="L351" s="34" t="str">
        <f t="shared" si="22"/>
        <v/>
      </c>
      <c r="M351" s="34" t="str">
        <f t="shared" si="23"/>
        <v/>
      </c>
      <c r="P351" s="299"/>
      <c r="Q351" s="169"/>
      <c r="R351" s="299"/>
      <c r="S351" s="331"/>
    </row>
    <row r="352" spans="1:19" s="52" customFormat="1" ht="15" customHeight="1">
      <c r="A352" s="624"/>
      <c r="B352" s="557"/>
      <c r="C352" s="626"/>
      <c r="D352" s="191" t="s">
        <v>527</v>
      </c>
      <c r="E352" s="31"/>
      <c r="F352" s="33"/>
      <c r="G352" s="33"/>
      <c r="H352" s="33"/>
      <c r="I352" s="33"/>
      <c r="J352" s="34" t="str">
        <f t="shared" si="20"/>
        <v/>
      </c>
      <c r="K352" s="34" t="str">
        <f t="shared" si="21"/>
        <v/>
      </c>
      <c r="L352" s="34" t="str">
        <f t="shared" si="22"/>
        <v/>
      </c>
      <c r="M352" s="34" t="str">
        <f t="shared" si="23"/>
        <v/>
      </c>
      <c r="P352" s="299"/>
      <c r="Q352" s="169"/>
      <c r="R352" s="299"/>
      <c r="S352" s="331"/>
    </row>
    <row r="353" spans="1:19" s="52" customFormat="1" ht="15" customHeight="1">
      <c r="A353" s="624"/>
      <c r="B353" s="557"/>
      <c r="C353" s="626"/>
      <c r="D353" s="191" t="s">
        <v>528</v>
      </c>
      <c r="E353" s="31"/>
      <c r="F353" s="33"/>
      <c r="G353" s="33"/>
      <c r="H353" s="33"/>
      <c r="I353" s="33"/>
      <c r="J353" s="34" t="str">
        <f t="shared" si="20"/>
        <v/>
      </c>
      <c r="K353" s="34" t="str">
        <f t="shared" si="21"/>
        <v/>
      </c>
      <c r="L353" s="34" t="str">
        <f t="shared" si="22"/>
        <v/>
      </c>
      <c r="M353" s="34" t="str">
        <f t="shared" si="23"/>
        <v/>
      </c>
      <c r="P353" s="299"/>
      <c r="Q353" s="169"/>
      <c r="R353" s="299"/>
      <c r="S353" s="331"/>
    </row>
    <row r="354" spans="1:19" s="52" customFormat="1" ht="15" customHeight="1">
      <c r="A354" s="624"/>
      <c r="B354" s="557"/>
      <c r="C354" s="626"/>
      <c r="D354" s="191" t="s">
        <v>529</v>
      </c>
      <c r="E354" s="31"/>
      <c r="F354" s="33"/>
      <c r="G354" s="33"/>
      <c r="H354" s="33"/>
      <c r="I354" s="33"/>
      <c r="J354" s="34" t="str">
        <f t="shared" si="20"/>
        <v/>
      </c>
      <c r="K354" s="34" t="str">
        <f t="shared" si="21"/>
        <v/>
      </c>
      <c r="L354" s="34" t="str">
        <f t="shared" si="22"/>
        <v/>
      </c>
      <c r="M354" s="34" t="str">
        <f t="shared" si="23"/>
        <v/>
      </c>
      <c r="P354" s="299"/>
      <c r="Q354" s="169"/>
      <c r="R354" s="299"/>
      <c r="S354" s="331"/>
    </row>
    <row r="355" spans="1:19" s="52" customFormat="1" ht="15" customHeight="1">
      <c r="A355" s="624"/>
      <c r="B355" s="557"/>
      <c r="C355" s="626"/>
      <c r="D355" s="190" t="s">
        <v>738</v>
      </c>
      <c r="E355" s="31"/>
      <c r="F355" s="33"/>
      <c r="G355" s="33"/>
      <c r="H355" s="33"/>
      <c r="I355" s="33"/>
      <c r="J355" s="34" t="str">
        <f t="shared" si="20"/>
        <v/>
      </c>
      <c r="K355" s="34" t="str">
        <f t="shared" si="21"/>
        <v/>
      </c>
      <c r="L355" s="34" t="str">
        <f t="shared" si="22"/>
        <v/>
      </c>
      <c r="M355" s="34" t="str">
        <f t="shared" si="23"/>
        <v/>
      </c>
      <c r="P355" s="299"/>
      <c r="Q355" s="169"/>
      <c r="R355" s="299"/>
      <c r="S355" s="331"/>
    </row>
    <row r="356" spans="1:19" s="52" customFormat="1" ht="15" customHeight="1">
      <c r="A356" s="624"/>
      <c r="B356" s="557"/>
      <c r="C356" s="626"/>
      <c r="D356" s="191" t="s">
        <v>556</v>
      </c>
      <c r="E356" s="31"/>
      <c r="F356" s="33"/>
      <c r="G356" s="33"/>
      <c r="H356" s="33"/>
      <c r="I356" s="33"/>
      <c r="J356" s="34" t="str">
        <f t="shared" si="20"/>
        <v/>
      </c>
      <c r="K356" s="34" t="str">
        <f t="shared" si="21"/>
        <v/>
      </c>
      <c r="L356" s="34" t="str">
        <f t="shared" si="22"/>
        <v/>
      </c>
      <c r="M356" s="34" t="str">
        <f t="shared" si="23"/>
        <v/>
      </c>
      <c r="P356" s="299"/>
      <c r="Q356" s="169"/>
      <c r="R356" s="299"/>
      <c r="S356" s="331"/>
    </row>
    <row r="357" spans="1:19" s="52" customFormat="1" ht="15" customHeight="1">
      <c r="A357" s="624"/>
      <c r="B357" s="557"/>
      <c r="C357" s="605"/>
      <c r="D357" s="190" t="s">
        <v>616</v>
      </c>
      <c r="E357" s="31"/>
      <c r="F357" s="33"/>
      <c r="G357" s="33"/>
      <c r="H357" s="33"/>
      <c r="I357" s="33"/>
      <c r="J357" s="34" t="str">
        <f t="shared" si="20"/>
        <v/>
      </c>
      <c r="K357" s="34" t="str">
        <f t="shared" si="21"/>
        <v/>
      </c>
      <c r="L357" s="34" t="str">
        <f t="shared" si="22"/>
        <v/>
      </c>
      <c r="M357" s="34" t="str">
        <f t="shared" si="23"/>
        <v/>
      </c>
      <c r="P357" s="299"/>
      <c r="Q357" s="169"/>
      <c r="R357" s="299"/>
      <c r="S357" s="331"/>
    </row>
    <row r="358" spans="1:19" s="52" customFormat="1" ht="15" customHeight="1">
      <c r="A358" s="624"/>
      <c r="B358" s="557"/>
      <c r="C358" s="604" t="s">
        <v>6</v>
      </c>
      <c r="D358" s="190" t="s">
        <v>542</v>
      </c>
      <c r="E358" s="31"/>
      <c r="F358" s="33"/>
      <c r="G358" s="33"/>
      <c r="H358" s="33"/>
      <c r="I358" s="33"/>
      <c r="J358" s="34" t="str">
        <f t="shared" si="20"/>
        <v/>
      </c>
      <c r="K358" s="34" t="str">
        <f t="shared" si="21"/>
        <v/>
      </c>
      <c r="L358" s="34" t="str">
        <f t="shared" si="22"/>
        <v/>
      </c>
      <c r="M358" s="34" t="str">
        <f t="shared" si="23"/>
        <v/>
      </c>
      <c r="P358" s="299"/>
      <c r="Q358" s="169"/>
      <c r="R358" s="299"/>
      <c r="S358" s="331"/>
    </row>
    <row r="359" spans="1:19" s="52" customFormat="1" ht="15" customHeight="1">
      <c r="A359" s="624"/>
      <c r="B359" s="557"/>
      <c r="C359" s="626"/>
      <c r="D359" s="191" t="s">
        <v>527</v>
      </c>
      <c r="E359" s="31"/>
      <c r="F359" s="33"/>
      <c r="G359" s="33"/>
      <c r="H359" s="33"/>
      <c r="I359" s="33"/>
      <c r="J359" s="34" t="str">
        <f t="shared" si="20"/>
        <v/>
      </c>
      <c r="K359" s="34" t="str">
        <f t="shared" si="21"/>
        <v/>
      </c>
      <c r="L359" s="34" t="str">
        <f t="shared" si="22"/>
        <v/>
      </c>
      <c r="M359" s="34" t="str">
        <f t="shared" si="23"/>
        <v/>
      </c>
      <c r="P359" s="299"/>
      <c r="Q359" s="169"/>
      <c r="R359" s="299"/>
      <c r="S359" s="331"/>
    </row>
    <row r="360" spans="1:19" s="52" customFormat="1" ht="15" customHeight="1">
      <c r="A360" s="624"/>
      <c r="B360" s="557"/>
      <c r="C360" s="626"/>
      <c r="D360" s="191" t="s">
        <v>528</v>
      </c>
      <c r="E360" s="31"/>
      <c r="F360" s="33"/>
      <c r="G360" s="33"/>
      <c r="H360" s="33"/>
      <c r="I360" s="33"/>
      <c r="J360" s="34" t="str">
        <f t="shared" si="20"/>
        <v/>
      </c>
      <c r="K360" s="34" t="str">
        <f t="shared" si="21"/>
        <v/>
      </c>
      <c r="L360" s="34" t="str">
        <f t="shared" si="22"/>
        <v/>
      </c>
      <c r="M360" s="34" t="str">
        <f t="shared" si="23"/>
        <v/>
      </c>
      <c r="P360" s="299"/>
      <c r="Q360" s="169"/>
      <c r="R360" s="299"/>
      <c r="S360" s="331"/>
    </row>
    <row r="361" spans="1:19" s="52" customFormat="1" ht="15" customHeight="1">
      <c r="A361" s="624"/>
      <c r="B361" s="557"/>
      <c r="C361" s="626"/>
      <c r="D361" s="191" t="s">
        <v>529</v>
      </c>
      <c r="E361" s="31"/>
      <c r="F361" s="33"/>
      <c r="G361" s="33"/>
      <c r="H361" s="33"/>
      <c r="I361" s="33"/>
      <c r="J361" s="34" t="str">
        <f t="shared" si="20"/>
        <v/>
      </c>
      <c r="K361" s="34" t="str">
        <f t="shared" si="21"/>
        <v/>
      </c>
      <c r="L361" s="34" t="str">
        <f t="shared" si="22"/>
        <v/>
      </c>
      <c r="M361" s="34" t="str">
        <f t="shared" si="23"/>
        <v/>
      </c>
      <c r="P361" s="299"/>
      <c r="Q361" s="169"/>
      <c r="R361" s="299"/>
      <c r="S361" s="331"/>
    </row>
    <row r="362" spans="1:19" s="52" customFormat="1" ht="15" customHeight="1">
      <c r="A362" s="624"/>
      <c r="B362" s="557"/>
      <c r="C362" s="626"/>
      <c r="D362" s="190" t="s">
        <v>738</v>
      </c>
      <c r="E362" s="31"/>
      <c r="F362" s="33"/>
      <c r="G362" s="33"/>
      <c r="H362" s="33"/>
      <c r="I362" s="33"/>
      <c r="J362" s="34" t="str">
        <f t="shared" si="20"/>
        <v/>
      </c>
      <c r="K362" s="34" t="str">
        <f t="shared" si="21"/>
        <v/>
      </c>
      <c r="L362" s="34" t="str">
        <f t="shared" si="22"/>
        <v/>
      </c>
      <c r="M362" s="34" t="str">
        <f t="shared" si="23"/>
        <v/>
      </c>
      <c r="P362" s="299"/>
      <c r="Q362" s="169"/>
      <c r="R362" s="299"/>
      <c r="S362" s="331"/>
    </row>
    <row r="363" spans="1:19" s="52" customFormat="1" ht="15" customHeight="1">
      <c r="A363" s="625"/>
      <c r="B363" s="557"/>
      <c r="C363" s="605"/>
      <c r="D363" s="191" t="s">
        <v>556</v>
      </c>
      <c r="E363" s="31"/>
      <c r="F363" s="33"/>
      <c r="G363" s="33"/>
      <c r="H363" s="33"/>
      <c r="I363" s="33"/>
      <c r="J363" s="34" t="str">
        <f t="shared" si="20"/>
        <v/>
      </c>
      <c r="K363" s="34" t="str">
        <f t="shared" si="21"/>
        <v/>
      </c>
      <c r="L363" s="34" t="str">
        <f t="shared" si="22"/>
        <v/>
      </c>
      <c r="M363" s="34" t="str">
        <f t="shared" si="23"/>
        <v/>
      </c>
      <c r="P363" s="299"/>
      <c r="Q363" s="169"/>
      <c r="R363" s="299"/>
      <c r="S363" s="331"/>
    </row>
    <row r="364" spans="1:19" s="52" customFormat="1" ht="15" customHeight="1">
      <c r="A364" s="598">
        <v>15</v>
      </c>
      <c r="B364" s="556">
        <f>'1.Metas ATD H.'!B128</f>
        <v>0</v>
      </c>
      <c r="C364" s="604" t="s">
        <v>3</v>
      </c>
      <c r="D364" s="190" t="s">
        <v>542</v>
      </c>
      <c r="E364" s="31"/>
      <c r="F364" s="33"/>
      <c r="G364" s="33"/>
      <c r="H364" s="33"/>
      <c r="I364" s="33"/>
      <c r="J364" s="34" t="str">
        <f t="shared" si="20"/>
        <v/>
      </c>
      <c r="K364" s="34" t="str">
        <f t="shared" si="21"/>
        <v/>
      </c>
      <c r="L364" s="34" t="str">
        <f t="shared" si="22"/>
        <v/>
      </c>
      <c r="M364" s="34" t="str">
        <f t="shared" si="23"/>
        <v/>
      </c>
      <c r="P364" s="299"/>
      <c r="Q364" s="169"/>
      <c r="R364" s="299"/>
      <c r="S364" s="331"/>
    </row>
    <row r="365" spans="1:19" s="52" customFormat="1" ht="15" customHeight="1">
      <c r="A365" s="599"/>
      <c r="B365" s="557"/>
      <c r="C365" s="626"/>
      <c r="D365" s="191" t="s">
        <v>527</v>
      </c>
      <c r="E365" s="31"/>
      <c r="F365" s="33"/>
      <c r="G365" s="33"/>
      <c r="H365" s="33"/>
      <c r="I365" s="33"/>
      <c r="J365" s="34" t="str">
        <f t="shared" si="20"/>
        <v/>
      </c>
      <c r="K365" s="34" t="str">
        <f t="shared" si="21"/>
        <v/>
      </c>
      <c r="L365" s="34" t="str">
        <f t="shared" si="22"/>
        <v/>
      </c>
      <c r="M365" s="34" t="str">
        <f t="shared" si="23"/>
        <v/>
      </c>
      <c r="P365" s="299"/>
      <c r="Q365" s="169"/>
      <c r="R365" s="299"/>
      <c r="S365" s="331"/>
    </row>
    <row r="366" spans="1:19" s="52" customFormat="1" ht="15" customHeight="1">
      <c r="A366" s="599"/>
      <c r="B366" s="557"/>
      <c r="C366" s="626"/>
      <c r="D366" s="191" t="s">
        <v>528</v>
      </c>
      <c r="E366" s="31"/>
      <c r="F366" s="33"/>
      <c r="G366" s="33"/>
      <c r="H366" s="33"/>
      <c r="I366" s="33"/>
      <c r="J366" s="34" t="str">
        <f t="shared" si="20"/>
        <v/>
      </c>
      <c r="K366" s="34" t="str">
        <f t="shared" si="21"/>
        <v/>
      </c>
      <c r="L366" s="34" t="str">
        <f t="shared" si="22"/>
        <v/>
      </c>
      <c r="M366" s="34" t="str">
        <f t="shared" si="23"/>
        <v/>
      </c>
      <c r="P366" s="299"/>
      <c r="Q366" s="169"/>
      <c r="R366" s="299"/>
      <c r="S366" s="331"/>
    </row>
    <row r="367" spans="1:19" s="52" customFormat="1" ht="15" customHeight="1">
      <c r="A367" s="599"/>
      <c r="B367" s="557"/>
      <c r="C367" s="626"/>
      <c r="D367" s="191" t="s">
        <v>529</v>
      </c>
      <c r="E367" s="31"/>
      <c r="F367" s="33"/>
      <c r="G367" s="33"/>
      <c r="H367" s="33"/>
      <c r="I367" s="33"/>
      <c r="J367" s="34" t="str">
        <f t="shared" si="20"/>
        <v/>
      </c>
      <c r="K367" s="34" t="str">
        <f t="shared" si="21"/>
        <v/>
      </c>
      <c r="L367" s="34" t="str">
        <f t="shared" si="22"/>
        <v/>
      </c>
      <c r="M367" s="34" t="str">
        <f t="shared" si="23"/>
        <v/>
      </c>
      <c r="P367" s="299"/>
      <c r="Q367" s="169"/>
      <c r="R367" s="299"/>
      <c r="S367" s="331"/>
    </row>
    <row r="368" spans="1:19" s="52" customFormat="1" ht="15" customHeight="1">
      <c r="A368" s="599"/>
      <c r="B368" s="557"/>
      <c r="C368" s="626"/>
      <c r="D368" s="190" t="s">
        <v>738</v>
      </c>
      <c r="E368" s="31"/>
      <c r="F368" s="33"/>
      <c r="G368" s="33"/>
      <c r="H368" s="33"/>
      <c r="I368" s="33"/>
      <c r="J368" s="34" t="str">
        <f t="shared" si="20"/>
        <v/>
      </c>
      <c r="K368" s="34" t="str">
        <f t="shared" si="21"/>
        <v/>
      </c>
      <c r="L368" s="34" t="str">
        <f t="shared" si="22"/>
        <v/>
      </c>
      <c r="M368" s="34" t="str">
        <f t="shared" si="23"/>
        <v/>
      </c>
      <c r="P368" s="299"/>
      <c r="Q368" s="169"/>
      <c r="R368" s="299"/>
      <c r="S368" s="331"/>
    </row>
    <row r="369" spans="1:19" s="52" customFormat="1" ht="15" customHeight="1">
      <c r="A369" s="599"/>
      <c r="B369" s="557"/>
      <c r="C369" s="605"/>
      <c r="D369" s="191" t="s">
        <v>556</v>
      </c>
      <c r="E369" s="31"/>
      <c r="F369" s="33"/>
      <c r="G369" s="33"/>
      <c r="H369" s="33"/>
      <c r="I369" s="33"/>
      <c r="J369" s="34" t="str">
        <f t="shared" si="20"/>
        <v/>
      </c>
      <c r="K369" s="34" t="str">
        <f t="shared" si="21"/>
        <v/>
      </c>
      <c r="L369" s="34" t="str">
        <f t="shared" si="22"/>
        <v/>
      </c>
      <c r="M369" s="34" t="str">
        <f t="shared" si="23"/>
        <v/>
      </c>
      <c r="P369" s="299"/>
      <c r="Q369" s="169"/>
      <c r="R369" s="299"/>
      <c r="S369" s="331"/>
    </row>
    <row r="370" spans="1:19" s="52" customFormat="1" ht="15" customHeight="1">
      <c r="A370" s="599"/>
      <c r="B370" s="557"/>
      <c r="C370" s="604" t="s">
        <v>4</v>
      </c>
      <c r="D370" s="190" t="s">
        <v>542</v>
      </c>
      <c r="E370" s="31"/>
      <c r="F370" s="33"/>
      <c r="G370" s="33"/>
      <c r="H370" s="33"/>
      <c r="I370" s="33"/>
      <c r="J370" s="34" t="str">
        <f t="shared" si="20"/>
        <v/>
      </c>
      <c r="K370" s="34" t="str">
        <f t="shared" si="21"/>
        <v/>
      </c>
      <c r="L370" s="34" t="str">
        <f t="shared" si="22"/>
        <v/>
      </c>
      <c r="M370" s="34" t="str">
        <f t="shared" si="23"/>
        <v/>
      </c>
      <c r="P370" s="299"/>
      <c r="Q370" s="169"/>
      <c r="R370" s="299"/>
      <c r="S370" s="331"/>
    </row>
    <row r="371" spans="1:19" s="52" customFormat="1" ht="15" customHeight="1">
      <c r="A371" s="599"/>
      <c r="B371" s="557"/>
      <c r="C371" s="626"/>
      <c r="D371" s="191" t="s">
        <v>527</v>
      </c>
      <c r="E371" s="31"/>
      <c r="F371" s="33"/>
      <c r="G371" s="33"/>
      <c r="H371" s="33"/>
      <c r="I371" s="33"/>
      <c r="J371" s="34" t="str">
        <f t="shared" si="20"/>
        <v/>
      </c>
      <c r="K371" s="34" t="str">
        <f t="shared" si="21"/>
        <v/>
      </c>
      <c r="L371" s="34" t="str">
        <f t="shared" si="22"/>
        <v/>
      </c>
      <c r="M371" s="34" t="str">
        <f t="shared" si="23"/>
        <v/>
      </c>
      <c r="P371" s="299"/>
      <c r="Q371" s="169"/>
      <c r="R371" s="299"/>
      <c r="S371" s="331"/>
    </row>
    <row r="372" spans="1:19" s="52" customFormat="1" ht="15" customHeight="1">
      <c r="A372" s="599"/>
      <c r="B372" s="557"/>
      <c r="C372" s="626"/>
      <c r="D372" s="191" t="s">
        <v>528</v>
      </c>
      <c r="E372" s="31"/>
      <c r="F372" s="33"/>
      <c r="G372" s="33"/>
      <c r="H372" s="33"/>
      <c r="I372" s="33"/>
      <c r="J372" s="34" t="str">
        <f t="shared" si="20"/>
        <v/>
      </c>
      <c r="K372" s="34" t="str">
        <f t="shared" si="21"/>
        <v/>
      </c>
      <c r="L372" s="34" t="str">
        <f t="shared" si="22"/>
        <v/>
      </c>
      <c r="M372" s="34" t="str">
        <f t="shared" si="23"/>
        <v/>
      </c>
      <c r="P372" s="299"/>
      <c r="Q372" s="169"/>
      <c r="R372" s="299"/>
      <c r="S372" s="331"/>
    </row>
    <row r="373" spans="1:19" s="52" customFormat="1" ht="15" customHeight="1">
      <c r="A373" s="599"/>
      <c r="B373" s="557"/>
      <c r="C373" s="626"/>
      <c r="D373" s="191" t="s">
        <v>529</v>
      </c>
      <c r="E373" s="31"/>
      <c r="F373" s="33"/>
      <c r="G373" s="33"/>
      <c r="H373" s="33"/>
      <c r="I373" s="33"/>
      <c r="J373" s="34" t="str">
        <f t="shared" si="20"/>
        <v/>
      </c>
      <c r="K373" s="34" t="str">
        <f t="shared" si="21"/>
        <v/>
      </c>
      <c r="L373" s="34" t="str">
        <f t="shared" si="22"/>
        <v/>
      </c>
      <c r="M373" s="34" t="str">
        <f t="shared" si="23"/>
        <v/>
      </c>
      <c r="P373" s="299"/>
      <c r="Q373" s="169"/>
      <c r="R373" s="299"/>
      <c r="S373" s="331"/>
    </row>
    <row r="374" spans="1:19" s="52" customFormat="1" ht="15" customHeight="1">
      <c r="A374" s="599"/>
      <c r="B374" s="557"/>
      <c r="C374" s="626"/>
      <c r="D374" s="190" t="s">
        <v>738</v>
      </c>
      <c r="E374" s="31"/>
      <c r="F374" s="33"/>
      <c r="G374" s="33"/>
      <c r="H374" s="33"/>
      <c r="I374" s="33"/>
      <c r="J374" s="34" t="str">
        <f t="shared" si="20"/>
        <v/>
      </c>
      <c r="K374" s="34" t="str">
        <f t="shared" si="21"/>
        <v/>
      </c>
      <c r="L374" s="34" t="str">
        <f t="shared" si="22"/>
        <v/>
      </c>
      <c r="M374" s="34" t="str">
        <f t="shared" si="23"/>
        <v/>
      </c>
      <c r="P374" s="299"/>
      <c r="Q374" s="169"/>
      <c r="R374" s="299"/>
      <c r="S374" s="331"/>
    </row>
    <row r="375" spans="1:19" s="52" customFormat="1" ht="15" customHeight="1">
      <c r="A375" s="599"/>
      <c r="B375" s="557"/>
      <c r="C375" s="605"/>
      <c r="D375" s="191" t="s">
        <v>556</v>
      </c>
      <c r="E375" s="31"/>
      <c r="F375" s="33"/>
      <c r="G375" s="33"/>
      <c r="H375" s="33"/>
      <c r="I375" s="33"/>
      <c r="J375" s="34" t="str">
        <f t="shared" si="20"/>
        <v/>
      </c>
      <c r="K375" s="34" t="str">
        <f t="shared" si="21"/>
        <v/>
      </c>
      <c r="L375" s="34" t="str">
        <f t="shared" si="22"/>
        <v/>
      </c>
      <c r="M375" s="34" t="str">
        <f t="shared" si="23"/>
        <v/>
      </c>
      <c r="P375" s="299"/>
      <c r="Q375" s="169"/>
      <c r="R375" s="299"/>
      <c r="S375" s="331"/>
    </row>
    <row r="376" spans="1:19" s="52" customFormat="1" ht="15" customHeight="1">
      <c r="A376" s="599"/>
      <c r="B376" s="557"/>
      <c r="C376" s="604" t="s">
        <v>5</v>
      </c>
      <c r="D376" s="190" t="s">
        <v>542</v>
      </c>
      <c r="E376" s="31"/>
      <c r="F376" s="33"/>
      <c r="G376" s="33"/>
      <c r="H376" s="33"/>
      <c r="I376" s="33"/>
      <c r="J376" s="34" t="str">
        <f t="shared" si="20"/>
        <v/>
      </c>
      <c r="K376" s="34" t="str">
        <f t="shared" si="21"/>
        <v/>
      </c>
      <c r="L376" s="34" t="str">
        <f t="shared" si="22"/>
        <v/>
      </c>
      <c r="M376" s="34" t="str">
        <f t="shared" si="23"/>
        <v/>
      </c>
      <c r="P376" s="299"/>
      <c r="Q376" s="169"/>
      <c r="R376" s="299"/>
      <c r="S376" s="331"/>
    </row>
    <row r="377" spans="1:19" s="52" customFormat="1" ht="15" customHeight="1">
      <c r="A377" s="599"/>
      <c r="B377" s="557"/>
      <c r="C377" s="626"/>
      <c r="D377" s="191" t="s">
        <v>527</v>
      </c>
      <c r="E377" s="31"/>
      <c r="F377" s="33"/>
      <c r="G377" s="33"/>
      <c r="H377" s="33"/>
      <c r="I377" s="33"/>
      <c r="J377" s="34" t="str">
        <f t="shared" si="20"/>
        <v/>
      </c>
      <c r="K377" s="34" t="str">
        <f t="shared" si="21"/>
        <v/>
      </c>
      <c r="L377" s="34" t="str">
        <f t="shared" si="22"/>
        <v/>
      </c>
      <c r="M377" s="34" t="str">
        <f t="shared" si="23"/>
        <v/>
      </c>
      <c r="P377" s="299"/>
      <c r="Q377" s="169"/>
      <c r="R377" s="299"/>
      <c r="S377" s="331"/>
    </row>
    <row r="378" spans="1:19" s="52" customFormat="1" ht="15" customHeight="1">
      <c r="A378" s="599"/>
      <c r="B378" s="557"/>
      <c r="C378" s="626"/>
      <c r="D378" s="191" t="s">
        <v>528</v>
      </c>
      <c r="E378" s="31"/>
      <c r="F378" s="33"/>
      <c r="G378" s="33"/>
      <c r="H378" s="33"/>
      <c r="I378" s="33"/>
      <c r="J378" s="34" t="str">
        <f t="shared" si="20"/>
        <v/>
      </c>
      <c r="K378" s="34" t="str">
        <f t="shared" si="21"/>
        <v/>
      </c>
      <c r="L378" s="34" t="str">
        <f t="shared" si="22"/>
        <v/>
      </c>
      <c r="M378" s="34" t="str">
        <f t="shared" si="23"/>
        <v/>
      </c>
      <c r="P378" s="299"/>
      <c r="Q378" s="169"/>
      <c r="R378" s="299"/>
      <c r="S378" s="331"/>
    </row>
    <row r="379" spans="1:19" s="52" customFormat="1" ht="15" customHeight="1">
      <c r="A379" s="599"/>
      <c r="B379" s="557"/>
      <c r="C379" s="626"/>
      <c r="D379" s="191" t="s">
        <v>529</v>
      </c>
      <c r="E379" s="31"/>
      <c r="F379" s="33"/>
      <c r="G379" s="33"/>
      <c r="H379" s="33"/>
      <c r="I379" s="33"/>
      <c r="J379" s="34" t="str">
        <f t="shared" si="20"/>
        <v/>
      </c>
      <c r="K379" s="34" t="str">
        <f t="shared" si="21"/>
        <v/>
      </c>
      <c r="L379" s="34" t="str">
        <f t="shared" si="22"/>
        <v/>
      </c>
      <c r="M379" s="34" t="str">
        <f t="shared" si="23"/>
        <v/>
      </c>
      <c r="P379" s="299"/>
      <c r="Q379" s="169"/>
      <c r="R379" s="299"/>
      <c r="S379" s="331"/>
    </row>
    <row r="380" spans="1:19" s="52" customFormat="1" ht="15" customHeight="1">
      <c r="A380" s="599"/>
      <c r="B380" s="557"/>
      <c r="C380" s="626"/>
      <c r="D380" s="190" t="s">
        <v>738</v>
      </c>
      <c r="E380" s="31"/>
      <c r="F380" s="33"/>
      <c r="G380" s="33"/>
      <c r="H380" s="33"/>
      <c r="I380" s="33"/>
      <c r="J380" s="34" t="str">
        <f t="shared" si="20"/>
        <v/>
      </c>
      <c r="K380" s="34" t="str">
        <f t="shared" si="21"/>
        <v/>
      </c>
      <c r="L380" s="34" t="str">
        <f t="shared" si="22"/>
        <v/>
      </c>
      <c r="M380" s="34" t="str">
        <f t="shared" si="23"/>
        <v/>
      </c>
      <c r="P380" s="299"/>
      <c r="Q380" s="169"/>
      <c r="R380" s="299"/>
      <c r="S380" s="331"/>
    </row>
    <row r="381" spans="1:19" s="52" customFormat="1" ht="15" customHeight="1">
      <c r="A381" s="599"/>
      <c r="B381" s="557"/>
      <c r="C381" s="626"/>
      <c r="D381" s="191" t="s">
        <v>556</v>
      </c>
      <c r="E381" s="31"/>
      <c r="F381" s="33"/>
      <c r="G381" s="33"/>
      <c r="H381" s="33"/>
      <c r="I381" s="33"/>
      <c r="J381" s="34" t="str">
        <f t="shared" si="20"/>
        <v/>
      </c>
      <c r="K381" s="34" t="str">
        <f t="shared" si="21"/>
        <v/>
      </c>
      <c r="L381" s="34" t="str">
        <f t="shared" si="22"/>
        <v/>
      </c>
      <c r="M381" s="34" t="str">
        <f t="shared" si="23"/>
        <v/>
      </c>
      <c r="P381" s="299"/>
      <c r="Q381" s="169"/>
      <c r="R381" s="299"/>
      <c r="S381" s="331"/>
    </row>
    <row r="382" spans="1:19" s="52" customFormat="1" ht="15" customHeight="1">
      <c r="A382" s="599"/>
      <c r="B382" s="557"/>
      <c r="C382" s="605"/>
      <c r="D382" s="190" t="s">
        <v>616</v>
      </c>
      <c r="E382" s="31"/>
      <c r="F382" s="33"/>
      <c r="G382" s="33"/>
      <c r="H382" s="33"/>
      <c r="I382" s="33"/>
      <c r="J382" s="34" t="str">
        <f t="shared" si="20"/>
        <v/>
      </c>
      <c r="K382" s="34" t="str">
        <f t="shared" si="21"/>
        <v/>
      </c>
      <c r="L382" s="34" t="str">
        <f t="shared" si="22"/>
        <v/>
      </c>
      <c r="M382" s="34" t="str">
        <f t="shared" si="23"/>
        <v/>
      </c>
      <c r="P382" s="299"/>
      <c r="Q382" s="169"/>
      <c r="R382" s="299"/>
      <c r="S382" s="331"/>
    </row>
    <row r="383" spans="1:19" s="52" customFormat="1" ht="15" customHeight="1">
      <c r="A383" s="599"/>
      <c r="B383" s="557"/>
      <c r="C383" s="604" t="s">
        <v>6</v>
      </c>
      <c r="D383" s="190" t="s">
        <v>542</v>
      </c>
      <c r="E383" s="31"/>
      <c r="F383" s="33"/>
      <c r="G383" s="33"/>
      <c r="H383" s="33"/>
      <c r="I383" s="33"/>
      <c r="J383" s="34" t="str">
        <f t="shared" si="20"/>
        <v/>
      </c>
      <c r="K383" s="34" t="str">
        <f t="shared" si="21"/>
        <v/>
      </c>
      <c r="L383" s="34" t="str">
        <f t="shared" si="22"/>
        <v/>
      </c>
      <c r="M383" s="34" t="str">
        <f t="shared" si="23"/>
        <v/>
      </c>
      <c r="P383" s="299"/>
      <c r="Q383" s="169"/>
      <c r="R383" s="299"/>
      <c r="S383" s="331"/>
    </row>
    <row r="384" spans="1:19" s="52" customFormat="1" ht="15" customHeight="1">
      <c r="A384" s="599"/>
      <c r="B384" s="557"/>
      <c r="C384" s="626"/>
      <c r="D384" s="191" t="s">
        <v>527</v>
      </c>
      <c r="E384" s="31"/>
      <c r="F384" s="33"/>
      <c r="G384" s="33"/>
      <c r="H384" s="33"/>
      <c r="I384" s="33"/>
      <c r="J384" s="34" t="str">
        <f t="shared" si="20"/>
        <v/>
      </c>
      <c r="K384" s="34" t="str">
        <f t="shared" si="21"/>
        <v/>
      </c>
      <c r="L384" s="34" t="str">
        <f t="shared" si="22"/>
        <v/>
      </c>
      <c r="M384" s="34" t="str">
        <f t="shared" si="23"/>
        <v/>
      </c>
      <c r="P384" s="299"/>
      <c r="Q384" s="169"/>
      <c r="R384" s="299"/>
      <c r="S384" s="331"/>
    </row>
    <row r="385" spans="1:19" s="52" customFormat="1" ht="15" customHeight="1">
      <c r="A385" s="599"/>
      <c r="B385" s="557"/>
      <c r="C385" s="626"/>
      <c r="D385" s="191" t="s">
        <v>528</v>
      </c>
      <c r="E385" s="31"/>
      <c r="F385" s="33"/>
      <c r="G385" s="33"/>
      <c r="H385" s="33"/>
      <c r="I385" s="33"/>
      <c r="J385" s="34" t="str">
        <f t="shared" si="20"/>
        <v/>
      </c>
      <c r="K385" s="34" t="str">
        <f t="shared" si="21"/>
        <v/>
      </c>
      <c r="L385" s="34" t="str">
        <f t="shared" si="22"/>
        <v/>
      </c>
      <c r="M385" s="34" t="str">
        <f t="shared" si="23"/>
        <v/>
      </c>
      <c r="P385" s="299"/>
      <c r="Q385" s="169"/>
      <c r="R385" s="299"/>
      <c r="S385" s="331"/>
    </row>
    <row r="386" spans="1:19" s="52" customFormat="1" ht="15" customHeight="1">
      <c r="A386" s="599"/>
      <c r="B386" s="557"/>
      <c r="C386" s="626"/>
      <c r="D386" s="191" t="s">
        <v>529</v>
      </c>
      <c r="E386" s="31"/>
      <c r="F386" s="33"/>
      <c r="G386" s="33"/>
      <c r="H386" s="33"/>
      <c r="I386" s="33"/>
      <c r="J386" s="34" t="str">
        <f t="shared" si="20"/>
        <v/>
      </c>
      <c r="K386" s="34" t="str">
        <f t="shared" si="21"/>
        <v/>
      </c>
      <c r="L386" s="34" t="str">
        <f t="shared" si="22"/>
        <v/>
      </c>
      <c r="M386" s="34" t="str">
        <f t="shared" si="23"/>
        <v/>
      </c>
      <c r="P386" s="299"/>
      <c r="Q386" s="169"/>
      <c r="R386" s="299"/>
      <c r="S386" s="331"/>
    </row>
    <row r="387" spans="1:19" s="52" customFormat="1" ht="15" customHeight="1">
      <c r="A387" s="599"/>
      <c r="B387" s="557"/>
      <c r="C387" s="626"/>
      <c r="D387" s="190" t="s">
        <v>738</v>
      </c>
      <c r="E387" s="31"/>
      <c r="F387" s="33"/>
      <c r="G387" s="33"/>
      <c r="H387" s="33"/>
      <c r="I387" s="33"/>
      <c r="J387" s="34" t="str">
        <f t="shared" si="20"/>
        <v/>
      </c>
      <c r="K387" s="34" t="str">
        <f t="shared" si="21"/>
        <v/>
      </c>
      <c r="L387" s="34" t="str">
        <f t="shared" si="22"/>
        <v/>
      </c>
      <c r="M387" s="34" t="str">
        <f t="shared" si="23"/>
        <v/>
      </c>
      <c r="P387" s="299"/>
      <c r="Q387" s="169"/>
      <c r="R387" s="299"/>
      <c r="S387" s="331"/>
    </row>
    <row r="388" spans="1:19" s="52" customFormat="1" ht="15" customHeight="1">
      <c r="A388" s="600"/>
      <c r="B388" s="557"/>
      <c r="C388" s="605"/>
      <c r="D388" s="191" t="s">
        <v>556</v>
      </c>
      <c r="E388" s="31"/>
      <c r="F388" s="33"/>
      <c r="G388" s="33"/>
      <c r="H388" s="33"/>
      <c r="I388" s="33"/>
      <c r="J388" s="34" t="str">
        <f t="shared" si="20"/>
        <v/>
      </c>
      <c r="K388" s="34" t="str">
        <f t="shared" si="21"/>
        <v/>
      </c>
      <c r="L388" s="34" t="str">
        <f t="shared" si="22"/>
        <v/>
      </c>
      <c r="M388" s="34" t="str">
        <f t="shared" si="23"/>
        <v/>
      </c>
      <c r="P388" s="299"/>
      <c r="Q388" s="169"/>
      <c r="R388" s="299"/>
      <c r="S388" s="331"/>
    </row>
    <row r="389" spans="1:19" s="52" customFormat="1" ht="15" customHeight="1">
      <c r="A389" s="623">
        <v>16</v>
      </c>
      <c r="B389" s="556">
        <f>'1.Metas ATD H.'!B136</f>
        <v>0</v>
      </c>
      <c r="C389" s="604" t="s">
        <v>3</v>
      </c>
      <c r="D389" s="190" t="s">
        <v>542</v>
      </c>
      <c r="E389" s="31"/>
      <c r="F389" s="33"/>
      <c r="G389" s="33"/>
      <c r="H389" s="33"/>
      <c r="I389" s="33"/>
      <c r="J389" s="34" t="str">
        <f t="shared" si="20"/>
        <v/>
      </c>
      <c r="K389" s="34" t="str">
        <f t="shared" si="21"/>
        <v/>
      </c>
      <c r="L389" s="34" t="str">
        <f t="shared" si="22"/>
        <v/>
      </c>
      <c r="M389" s="34" t="str">
        <f t="shared" si="23"/>
        <v/>
      </c>
      <c r="P389" s="299"/>
      <c r="Q389" s="169"/>
      <c r="R389" s="299"/>
      <c r="S389" s="331"/>
    </row>
    <row r="390" spans="1:19" s="52" customFormat="1" ht="15" customHeight="1">
      <c r="A390" s="624"/>
      <c r="B390" s="557"/>
      <c r="C390" s="626"/>
      <c r="D390" s="191" t="s">
        <v>527</v>
      </c>
      <c r="E390" s="31"/>
      <c r="F390" s="33"/>
      <c r="G390" s="33"/>
      <c r="H390" s="33"/>
      <c r="I390" s="33"/>
      <c r="J390" s="34" t="str">
        <f t="shared" si="20"/>
        <v/>
      </c>
      <c r="K390" s="34" t="str">
        <f t="shared" si="21"/>
        <v/>
      </c>
      <c r="L390" s="34" t="str">
        <f t="shared" si="22"/>
        <v/>
      </c>
      <c r="M390" s="34" t="str">
        <f t="shared" si="23"/>
        <v/>
      </c>
      <c r="P390" s="299"/>
      <c r="Q390" s="169"/>
      <c r="R390" s="299"/>
      <c r="S390" s="331"/>
    </row>
    <row r="391" spans="1:19" s="52" customFormat="1" ht="15" customHeight="1">
      <c r="A391" s="624"/>
      <c r="B391" s="557"/>
      <c r="C391" s="626"/>
      <c r="D391" s="191" t="s">
        <v>528</v>
      </c>
      <c r="E391" s="31"/>
      <c r="F391" s="33"/>
      <c r="G391" s="33"/>
      <c r="H391" s="33"/>
      <c r="I391" s="33"/>
      <c r="J391" s="34" t="str">
        <f t="shared" si="20"/>
        <v/>
      </c>
      <c r="K391" s="34" t="str">
        <f t="shared" si="21"/>
        <v/>
      </c>
      <c r="L391" s="34" t="str">
        <f t="shared" si="22"/>
        <v/>
      </c>
      <c r="M391" s="34" t="str">
        <f t="shared" si="23"/>
        <v/>
      </c>
      <c r="P391" s="299"/>
      <c r="Q391" s="169"/>
      <c r="R391" s="299"/>
      <c r="S391" s="331"/>
    </row>
    <row r="392" spans="1:19" s="52" customFormat="1" ht="15" customHeight="1">
      <c r="A392" s="624"/>
      <c r="B392" s="557"/>
      <c r="C392" s="626"/>
      <c r="D392" s="191" t="s">
        <v>529</v>
      </c>
      <c r="E392" s="31"/>
      <c r="F392" s="33"/>
      <c r="G392" s="33"/>
      <c r="H392" s="33"/>
      <c r="I392" s="33"/>
      <c r="J392" s="34" t="str">
        <f t="shared" si="20"/>
        <v/>
      </c>
      <c r="K392" s="34" t="str">
        <f t="shared" si="21"/>
        <v/>
      </c>
      <c r="L392" s="34" t="str">
        <f t="shared" si="22"/>
        <v/>
      </c>
      <c r="M392" s="34" t="str">
        <f t="shared" si="23"/>
        <v/>
      </c>
      <c r="P392" s="299"/>
      <c r="Q392" s="169"/>
      <c r="R392" s="299"/>
      <c r="S392" s="331"/>
    </row>
    <row r="393" spans="1:19" s="52" customFormat="1" ht="15" customHeight="1">
      <c r="A393" s="624"/>
      <c r="B393" s="557"/>
      <c r="C393" s="626"/>
      <c r="D393" s="190" t="s">
        <v>738</v>
      </c>
      <c r="E393" s="31"/>
      <c r="F393" s="33"/>
      <c r="G393" s="33"/>
      <c r="H393" s="33"/>
      <c r="I393" s="33"/>
      <c r="J393" s="34" t="str">
        <f t="shared" si="20"/>
        <v/>
      </c>
      <c r="K393" s="34" t="str">
        <f t="shared" si="21"/>
        <v/>
      </c>
      <c r="L393" s="34" t="str">
        <f t="shared" si="22"/>
        <v/>
      </c>
      <c r="M393" s="34" t="str">
        <f t="shared" si="23"/>
        <v/>
      </c>
      <c r="P393" s="299"/>
      <c r="Q393" s="169"/>
      <c r="R393" s="299"/>
      <c r="S393" s="331"/>
    </row>
    <row r="394" spans="1:19" s="52" customFormat="1" ht="15" customHeight="1">
      <c r="A394" s="624"/>
      <c r="B394" s="557"/>
      <c r="C394" s="605"/>
      <c r="D394" s="191" t="s">
        <v>556</v>
      </c>
      <c r="E394" s="31"/>
      <c r="F394" s="33"/>
      <c r="G394" s="33"/>
      <c r="H394" s="33"/>
      <c r="I394" s="33"/>
      <c r="J394" s="34" t="str">
        <f t="shared" si="20"/>
        <v/>
      </c>
      <c r="K394" s="34" t="str">
        <f t="shared" si="21"/>
        <v/>
      </c>
      <c r="L394" s="34" t="str">
        <f t="shared" si="22"/>
        <v/>
      </c>
      <c r="M394" s="34" t="str">
        <f t="shared" si="23"/>
        <v/>
      </c>
      <c r="P394" s="299"/>
      <c r="Q394" s="169"/>
      <c r="R394" s="299"/>
      <c r="S394" s="331"/>
    </row>
    <row r="395" spans="1:19" s="52" customFormat="1" ht="15" customHeight="1">
      <c r="A395" s="624"/>
      <c r="B395" s="557"/>
      <c r="C395" s="604" t="s">
        <v>4</v>
      </c>
      <c r="D395" s="190" t="s">
        <v>542</v>
      </c>
      <c r="E395" s="31"/>
      <c r="F395" s="33"/>
      <c r="G395" s="33"/>
      <c r="H395" s="33"/>
      <c r="I395" s="33"/>
      <c r="J395" s="34" t="str">
        <f t="shared" si="20"/>
        <v/>
      </c>
      <c r="K395" s="34" t="str">
        <f t="shared" si="21"/>
        <v/>
      </c>
      <c r="L395" s="34" t="str">
        <f t="shared" si="22"/>
        <v/>
      </c>
      <c r="M395" s="34" t="str">
        <f t="shared" si="23"/>
        <v/>
      </c>
      <c r="P395" s="299"/>
      <c r="Q395" s="169"/>
      <c r="R395" s="299"/>
      <c r="S395" s="331"/>
    </row>
    <row r="396" spans="1:19" s="52" customFormat="1" ht="15" customHeight="1">
      <c r="A396" s="624"/>
      <c r="B396" s="557"/>
      <c r="C396" s="626"/>
      <c r="D396" s="191" t="s">
        <v>527</v>
      </c>
      <c r="E396" s="31"/>
      <c r="F396" s="33"/>
      <c r="G396" s="33"/>
      <c r="H396" s="33"/>
      <c r="I396" s="33"/>
      <c r="J396" s="34" t="str">
        <f t="shared" si="20"/>
        <v/>
      </c>
      <c r="K396" s="34" t="str">
        <f t="shared" si="21"/>
        <v/>
      </c>
      <c r="L396" s="34" t="str">
        <f t="shared" si="22"/>
        <v/>
      </c>
      <c r="M396" s="34" t="str">
        <f t="shared" si="23"/>
        <v/>
      </c>
      <c r="P396" s="299"/>
      <c r="Q396" s="169"/>
      <c r="R396" s="299"/>
      <c r="S396" s="331"/>
    </row>
    <row r="397" spans="1:19" s="52" customFormat="1" ht="15" customHeight="1">
      <c r="A397" s="624"/>
      <c r="B397" s="557"/>
      <c r="C397" s="626"/>
      <c r="D397" s="191" t="s">
        <v>528</v>
      </c>
      <c r="E397" s="31"/>
      <c r="F397" s="33"/>
      <c r="G397" s="33"/>
      <c r="H397" s="33"/>
      <c r="I397" s="33"/>
      <c r="J397" s="34" t="str">
        <f t="shared" si="20"/>
        <v/>
      </c>
      <c r="K397" s="34" t="str">
        <f t="shared" si="21"/>
        <v/>
      </c>
      <c r="L397" s="34" t="str">
        <f t="shared" si="22"/>
        <v/>
      </c>
      <c r="M397" s="34" t="str">
        <f t="shared" si="23"/>
        <v/>
      </c>
      <c r="P397" s="299"/>
      <c r="Q397" s="169"/>
      <c r="R397" s="299"/>
      <c r="S397" s="331"/>
    </row>
    <row r="398" spans="1:19" s="52" customFormat="1" ht="15" customHeight="1">
      <c r="A398" s="624"/>
      <c r="B398" s="557"/>
      <c r="C398" s="626"/>
      <c r="D398" s="191" t="s">
        <v>529</v>
      </c>
      <c r="E398" s="31"/>
      <c r="F398" s="33"/>
      <c r="G398" s="33"/>
      <c r="H398" s="33"/>
      <c r="I398" s="33"/>
      <c r="J398" s="34" t="str">
        <f t="shared" si="20"/>
        <v/>
      </c>
      <c r="K398" s="34" t="str">
        <f t="shared" si="21"/>
        <v/>
      </c>
      <c r="L398" s="34" t="str">
        <f t="shared" si="22"/>
        <v/>
      </c>
      <c r="M398" s="34" t="str">
        <f t="shared" si="23"/>
        <v/>
      </c>
      <c r="P398" s="299"/>
      <c r="Q398" s="169"/>
      <c r="R398" s="299"/>
      <c r="S398" s="331"/>
    </row>
    <row r="399" spans="1:19" s="52" customFormat="1" ht="15" customHeight="1">
      <c r="A399" s="624"/>
      <c r="B399" s="557"/>
      <c r="C399" s="626"/>
      <c r="D399" s="190" t="s">
        <v>738</v>
      </c>
      <c r="E399" s="31"/>
      <c r="F399" s="33"/>
      <c r="G399" s="33"/>
      <c r="H399" s="33"/>
      <c r="I399" s="33"/>
      <c r="J399" s="34" t="str">
        <f t="shared" si="20"/>
        <v/>
      </c>
      <c r="K399" s="34" t="str">
        <f t="shared" si="21"/>
        <v/>
      </c>
      <c r="L399" s="34" t="str">
        <f t="shared" si="22"/>
        <v/>
      </c>
      <c r="M399" s="34" t="str">
        <f t="shared" si="23"/>
        <v/>
      </c>
      <c r="P399" s="299"/>
      <c r="Q399" s="169"/>
      <c r="R399" s="299"/>
      <c r="S399" s="331"/>
    </row>
    <row r="400" spans="1:19" s="52" customFormat="1" ht="15" customHeight="1">
      <c r="A400" s="624"/>
      <c r="B400" s="557"/>
      <c r="C400" s="605"/>
      <c r="D400" s="191" t="s">
        <v>556</v>
      </c>
      <c r="E400" s="31"/>
      <c r="F400" s="33"/>
      <c r="G400" s="33"/>
      <c r="H400" s="33"/>
      <c r="I400" s="33"/>
      <c r="J400" s="34" t="str">
        <f t="shared" si="20"/>
        <v/>
      </c>
      <c r="K400" s="34" t="str">
        <f t="shared" si="21"/>
        <v/>
      </c>
      <c r="L400" s="34" t="str">
        <f t="shared" si="22"/>
        <v/>
      </c>
      <c r="M400" s="34" t="str">
        <f t="shared" si="23"/>
        <v/>
      </c>
      <c r="P400" s="299"/>
      <c r="Q400" s="169"/>
      <c r="R400" s="299"/>
      <c r="S400" s="331"/>
    </row>
    <row r="401" spans="1:19" s="52" customFormat="1" ht="15" customHeight="1">
      <c r="A401" s="624"/>
      <c r="B401" s="557"/>
      <c r="C401" s="604" t="s">
        <v>5</v>
      </c>
      <c r="D401" s="190" t="s">
        <v>542</v>
      </c>
      <c r="E401" s="31"/>
      <c r="F401" s="33"/>
      <c r="G401" s="33"/>
      <c r="H401" s="33"/>
      <c r="I401" s="33"/>
      <c r="J401" s="34" t="str">
        <f t="shared" si="20"/>
        <v/>
      </c>
      <c r="K401" s="34" t="str">
        <f t="shared" si="21"/>
        <v/>
      </c>
      <c r="L401" s="34" t="str">
        <f t="shared" si="22"/>
        <v/>
      </c>
      <c r="M401" s="34" t="str">
        <f t="shared" si="23"/>
        <v/>
      </c>
      <c r="P401" s="299"/>
      <c r="Q401" s="169"/>
      <c r="R401" s="299"/>
      <c r="S401" s="331"/>
    </row>
    <row r="402" spans="1:19" s="52" customFormat="1" ht="15" customHeight="1">
      <c r="A402" s="624"/>
      <c r="B402" s="557"/>
      <c r="C402" s="626"/>
      <c r="D402" s="191" t="s">
        <v>527</v>
      </c>
      <c r="E402" s="31"/>
      <c r="F402" s="33"/>
      <c r="G402" s="33"/>
      <c r="H402" s="33"/>
      <c r="I402" s="33"/>
      <c r="J402" s="34" t="str">
        <f t="shared" si="20"/>
        <v/>
      </c>
      <c r="K402" s="34" t="str">
        <f t="shared" si="21"/>
        <v/>
      </c>
      <c r="L402" s="34" t="str">
        <f t="shared" si="22"/>
        <v/>
      </c>
      <c r="M402" s="34" t="str">
        <f t="shared" si="23"/>
        <v/>
      </c>
      <c r="P402" s="299"/>
      <c r="Q402" s="169"/>
      <c r="R402" s="299"/>
      <c r="S402" s="331"/>
    </row>
    <row r="403" spans="1:19" s="52" customFormat="1" ht="15" customHeight="1">
      <c r="A403" s="624"/>
      <c r="B403" s="557"/>
      <c r="C403" s="626"/>
      <c r="D403" s="191" t="s">
        <v>528</v>
      </c>
      <c r="E403" s="31"/>
      <c r="F403" s="33"/>
      <c r="G403" s="33"/>
      <c r="H403" s="33"/>
      <c r="I403" s="33"/>
      <c r="J403" s="34" t="str">
        <f t="shared" si="20"/>
        <v/>
      </c>
      <c r="K403" s="34" t="str">
        <f t="shared" si="21"/>
        <v/>
      </c>
      <c r="L403" s="34" t="str">
        <f t="shared" si="22"/>
        <v/>
      </c>
      <c r="M403" s="34" t="str">
        <f t="shared" si="23"/>
        <v/>
      </c>
      <c r="P403" s="299"/>
      <c r="Q403" s="169"/>
      <c r="R403" s="299"/>
      <c r="S403" s="331"/>
    </row>
    <row r="404" spans="1:19" s="52" customFormat="1" ht="15" customHeight="1">
      <c r="A404" s="624"/>
      <c r="B404" s="557"/>
      <c r="C404" s="626"/>
      <c r="D404" s="191" t="s">
        <v>529</v>
      </c>
      <c r="E404" s="31"/>
      <c r="F404" s="33"/>
      <c r="G404" s="33"/>
      <c r="H404" s="33"/>
      <c r="I404" s="33"/>
      <c r="J404" s="34" t="str">
        <f t="shared" si="20"/>
        <v/>
      </c>
      <c r="K404" s="34" t="str">
        <f t="shared" si="21"/>
        <v/>
      </c>
      <c r="L404" s="34" t="str">
        <f t="shared" si="22"/>
        <v/>
      </c>
      <c r="M404" s="34" t="str">
        <f t="shared" si="23"/>
        <v/>
      </c>
      <c r="P404" s="299"/>
      <c r="Q404" s="169"/>
      <c r="R404" s="299"/>
      <c r="S404" s="331"/>
    </row>
    <row r="405" spans="1:19" s="52" customFormat="1" ht="15" customHeight="1">
      <c r="A405" s="624"/>
      <c r="B405" s="557"/>
      <c r="C405" s="626"/>
      <c r="D405" s="190" t="s">
        <v>738</v>
      </c>
      <c r="E405" s="31"/>
      <c r="F405" s="33"/>
      <c r="G405" s="33"/>
      <c r="H405" s="33"/>
      <c r="I405" s="33"/>
      <c r="J405" s="34" t="str">
        <f t="shared" si="20"/>
        <v/>
      </c>
      <c r="K405" s="34" t="str">
        <f t="shared" si="21"/>
        <v/>
      </c>
      <c r="L405" s="34" t="str">
        <f t="shared" si="22"/>
        <v/>
      </c>
      <c r="M405" s="34" t="str">
        <f t="shared" si="23"/>
        <v/>
      </c>
      <c r="P405" s="299"/>
      <c r="Q405" s="169"/>
      <c r="R405" s="299"/>
      <c r="S405" s="331"/>
    </row>
    <row r="406" spans="1:19" s="52" customFormat="1" ht="15" customHeight="1">
      <c r="A406" s="624"/>
      <c r="B406" s="557"/>
      <c r="C406" s="626"/>
      <c r="D406" s="191" t="s">
        <v>556</v>
      </c>
      <c r="E406" s="31"/>
      <c r="F406" s="33"/>
      <c r="G406" s="33"/>
      <c r="H406" s="33"/>
      <c r="I406" s="33"/>
      <c r="J406" s="34" t="str">
        <f t="shared" si="20"/>
        <v/>
      </c>
      <c r="K406" s="34" t="str">
        <f t="shared" si="21"/>
        <v/>
      </c>
      <c r="L406" s="34" t="str">
        <f t="shared" si="22"/>
        <v/>
      </c>
      <c r="M406" s="34" t="str">
        <f t="shared" si="23"/>
        <v/>
      </c>
      <c r="P406" s="299"/>
      <c r="Q406" s="169"/>
      <c r="R406" s="299"/>
      <c r="S406" s="331"/>
    </row>
    <row r="407" spans="1:19" s="52" customFormat="1" ht="15" customHeight="1">
      <c r="A407" s="624"/>
      <c r="B407" s="557"/>
      <c r="C407" s="605"/>
      <c r="D407" s="190" t="s">
        <v>616</v>
      </c>
      <c r="E407" s="31"/>
      <c r="F407" s="33"/>
      <c r="G407" s="33"/>
      <c r="H407" s="33"/>
      <c r="I407" s="33"/>
      <c r="J407" s="34" t="str">
        <f t="shared" si="20"/>
        <v/>
      </c>
      <c r="K407" s="34" t="str">
        <f t="shared" si="21"/>
        <v/>
      </c>
      <c r="L407" s="34" t="str">
        <f t="shared" si="22"/>
        <v/>
      </c>
      <c r="M407" s="34" t="str">
        <f t="shared" si="23"/>
        <v/>
      </c>
      <c r="P407" s="299"/>
      <c r="Q407" s="169"/>
      <c r="R407" s="299"/>
      <c r="S407" s="331"/>
    </row>
    <row r="408" spans="1:19" s="52" customFormat="1" ht="15" customHeight="1">
      <c r="A408" s="624"/>
      <c r="B408" s="557"/>
      <c r="C408" s="604" t="s">
        <v>6</v>
      </c>
      <c r="D408" s="190" t="s">
        <v>542</v>
      </c>
      <c r="E408" s="31"/>
      <c r="F408" s="33"/>
      <c r="G408" s="33"/>
      <c r="H408" s="33"/>
      <c r="I408" s="33"/>
      <c r="J408" s="34" t="str">
        <f t="shared" si="20"/>
        <v/>
      </c>
      <c r="K408" s="34" t="str">
        <f t="shared" si="21"/>
        <v/>
      </c>
      <c r="L408" s="34" t="str">
        <f t="shared" si="22"/>
        <v/>
      </c>
      <c r="M408" s="34" t="str">
        <f t="shared" si="23"/>
        <v/>
      </c>
      <c r="P408" s="299"/>
      <c r="Q408" s="169"/>
      <c r="R408" s="299"/>
      <c r="S408" s="331"/>
    </row>
    <row r="409" spans="1:19" s="52" customFormat="1" ht="15" customHeight="1">
      <c r="A409" s="624"/>
      <c r="B409" s="557"/>
      <c r="C409" s="626"/>
      <c r="D409" s="191" t="s">
        <v>527</v>
      </c>
      <c r="E409" s="31"/>
      <c r="F409" s="33"/>
      <c r="G409" s="33"/>
      <c r="H409" s="33"/>
      <c r="I409" s="33"/>
      <c r="J409" s="34" t="str">
        <f t="shared" si="20"/>
        <v/>
      </c>
      <c r="K409" s="34" t="str">
        <f t="shared" si="21"/>
        <v/>
      </c>
      <c r="L409" s="34" t="str">
        <f t="shared" si="22"/>
        <v/>
      </c>
      <c r="M409" s="34" t="str">
        <f t="shared" si="23"/>
        <v/>
      </c>
      <c r="P409" s="299"/>
      <c r="Q409" s="169"/>
      <c r="R409" s="299"/>
      <c r="S409" s="331"/>
    </row>
    <row r="410" spans="1:19" s="52" customFormat="1" ht="15" customHeight="1">
      <c r="A410" s="624"/>
      <c r="B410" s="557"/>
      <c r="C410" s="626"/>
      <c r="D410" s="191" t="s">
        <v>528</v>
      </c>
      <c r="E410" s="31"/>
      <c r="F410" s="33"/>
      <c r="G410" s="33"/>
      <c r="H410" s="33"/>
      <c r="I410" s="33"/>
      <c r="J410" s="34" t="str">
        <f t="shared" si="20"/>
        <v/>
      </c>
      <c r="K410" s="34" t="str">
        <f t="shared" si="21"/>
        <v/>
      </c>
      <c r="L410" s="34" t="str">
        <f t="shared" si="22"/>
        <v/>
      </c>
      <c r="M410" s="34" t="str">
        <f t="shared" si="23"/>
        <v/>
      </c>
      <c r="P410" s="299"/>
      <c r="Q410" s="169"/>
      <c r="R410" s="299"/>
      <c r="S410" s="331"/>
    </row>
    <row r="411" spans="1:19" s="52" customFormat="1" ht="15" customHeight="1">
      <c r="A411" s="624"/>
      <c r="B411" s="557"/>
      <c r="C411" s="626"/>
      <c r="D411" s="191" t="s">
        <v>529</v>
      </c>
      <c r="E411" s="31"/>
      <c r="F411" s="33"/>
      <c r="G411" s="33"/>
      <c r="H411" s="33"/>
      <c r="I411" s="33"/>
      <c r="J411" s="34" t="str">
        <f t="shared" si="20"/>
        <v/>
      </c>
      <c r="K411" s="34" t="str">
        <f t="shared" si="21"/>
        <v/>
      </c>
      <c r="L411" s="34" t="str">
        <f t="shared" si="22"/>
        <v/>
      </c>
      <c r="M411" s="34" t="str">
        <f t="shared" si="23"/>
        <v/>
      </c>
      <c r="P411" s="299"/>
      <c r="Q411" s="169"/>
      <c r="R411" s="299"/>
      <c r="S411" s="331"/>
    </row>
    <row r="412" spans="1:19" s="52" customFormat="1" ht="15" customHeight="1">
      <c r="A412" s="624"/>
      <c r="B412" s="557"/>
      <c r="C412" s="626"/>
      <c r="D412" s="190" t="s">
        <v>738</v>
      </c>
      <c r="E412" s="31"/>
      <c r="F412" s="33"/>
      <c r="G412" s="33"/>
      <c r="H412" s="33"/>
      <c r="I412" s="33"/>
      <c r="J412" s="34" t="str">
        <f t="shared" si="20"/>
        <v/>
      </c>
      <c r="K412" s="34" t="str">
        <f t="shared" si="21"/>
        <v/>
      </c>
      <c r="L412" s="34" t="str">
        <f t="shared" si="22"/>
        <v/>
      </c>
      <c r="M412" s="34" t="str">
        <f t="shared" si="23"/>
        <v/>
      </c>
      <c r="P412" s="299"/>
      <c r="Q412" s="169"/>
      <c r="R412" s="299"/>
      <c r="S412" s="331"/>
    </row>
    <row r="413" spans="1:19" s="52" customFormat="1" ht="15" customHeight="1">
      <c r="A413" s="625"/>
      <c r="B413" s="557"/>
      <c r="C413" s="605"/>
      <c r="D413" s="191" t="s">
        <v>556</v>
      </c>
      <c r="E413" s="31"/>
      <c r="F413" s="33"/>
      <c r="G413" s="33"/>
      <c r="H413" s="33"/>
      <c r="I413" s="33"/>
      <c r="J413" s="34" t="str">
        <f t="shared" si="20"/>
        <v/>
      </c>
      <c r="K413" s="34" t="str">
        <f t="shared" si="21"/>
        <v/>
      </c>
      <c r="L413" s="34" t="str">
        <f t="shared" si="22"/>
        <v/>
      </c>
      <c r="M413" s="34" t="str">
        <f t="shared" si="23"/>
        <v/>
      </c>
      <c r="P413" s="299"/>
      <c r="Q413" s="169"/>
      <c r="R413" s="299"/>
      <c r="S413" s="331"/>
    </row>
    <row r="414" spans="1:19" s="52" customFormat="1" ht="15" customHeight="1">
      <c r="A414" s="598">
        <v>17</v>
      </c>
      <c r="B414" s="556">
        <f>'1.Metas ATD H.'!B144</f>
        <v>0</v>
      </c>
      <c r="C414" s="604" t="s">
        <v>3</v>
      </c>
      <c r="D414" s="190" t="s">
        <v>542</v>
      </c>
      <c r="E414" s="31"/>
      <c r="F414" s="33"/>
      <c r="G414" s="33"/>
      <c r="H414" s="33"/>
      <c r="I414" s="33"/>
      <c r="J414" s="34" t="str">
        <f t="shared" si="20"/>
        <v/>
      </c>
      <c r="K414" s="34" t="str">
        <f t="shared" si="21"/>
        <v/>
      </c>
      <c r="L414" s="34" t="str">
        <f t="shared" si="22"/>
        <v/>
      </c>
      <c r="M414" s="34" t="str">
        <f t="shared" si="23"/>
        <v/>
      </c>
      <c r="P414" s="299"/>
      <c r="Q414" s="169"/>
      <c r="R414" s="299"/>
      <c r="S414" s="331"/>
    </row>
    <row r="415" spans="1:19" s="52" customFormat="1" ht="15" customHeight="1">
      <c r="A415" s="599"/>
      <c r="B415" s="557"/>
      <c r="C415" s="626"/>
      <c r="D415" s="191" t="s">
        <v>527</v>
      </c>
      <c r="E415" s="31"/>
      <c r="F415" s="33"/>
      <c r="G415" s="33"/>
      <c r="H415" s="33"/>
      <c r="I415" s="33"/>
      <c r="J415" s="34" t="str">
        <f t="shared" ref="J415:J481" si="24">IFERROR((F415/E415),"")</f>
        <v/>
      </c>
      <c r="K415" s="34" t="str">
        <f t="shared" ref="K415:K481" si="25">IFERROR(((F415+G415)/E415),"")</f>
        <v/>
      </c>
      <c r="L415" s="34" t="str">
        <f t="shared" ref="L415:L481" si="26">IFERROR(((F415+G415+H415)/E415),"")</f>
        <v/>
      </c>
      <c r="M415" s="34" t="str">
        <f t="shared" ref="M415:M481" si="27">IFERROR(((F415+G415+H415+I415)/E415),"")</f>
        <v/>
      </c>
      <c r="P415" s="299"/>
      <c r="Q415" s="169"/>
      <c r="R415" s="299"/>
      <c r="S415" s="331"/>
    </row>
    <row r="416" spans="1:19" s="52" customFormat="1" ht="15" customHeight="1">
      <c r="A416" s="599"/>
      <c r="B416" s="557"/>
      <c r="C416" s="626"/>
      <c r="D416" s="191" t="s">
        <v>528</v>
      </c>
      <c r="E416" s="31"/>
      <c r="F416" s="33"/>
      <c r="G416" s="33"/>
      <c r="H416" s="33"/>
      <c r="I416" s="33"/>
      <c r="J416" s="34" t="str">
        <f t="shared" si="24"/>
        <v/>
      </c>
      <c r="K416" s="34" t="str">
        <f t="shared" si="25"/>
        <v/>
      </c>
      <c r="L416" s="34" t="str">
        <f t="shared" si="26"/>
        <v/>
      </c>
      <c r="M416" s="34" t="str">
        <f t="shared" si="27"/>
        <v/>
      </c>
      <c r="P416" s="299"/>
      <c r="Q416" s="169"/>
      <c r="R416" s="299"/>
      <c r="S416" s="331"/>
    </row>
    <row r="417" spans="1:19" s="52" customFormat="1" ht="15" customHeight="1">
      <c r="A417" s="599"/>
      <c r="B417" s="557"/>
      <c r="C417" s="626"/>
      <c r="D417" s="191" t="s">
        <v>529</v>
      </c>
      <c r="E417" s="31"/>
      <c r="F417" s="33"/>
      <c r="G417" s="33"/>
      <c r="H417" s="33"/>
      <c r="I417" s="33"/>
      <c r="J417" s="34" t="str">
        <f t="shared" si="24"/>
        <v/>
      </c>
      <c r="K417" s="34" t="str">
        <f t="shared" si="25"/>
        <v/>
      </c>
      <c r="L417" s="34" t="str">
        <f t="shared" si="26"/>
        <v/>
      </c>
      <c r="M417" s="34" t="str">
        <f t="shared" si="27"/>
        <v/>
      </c>
      <c r="P417" s="299"/>
      <c r="Q417" s="169"/>
      <c r="R417" s="299"/>
      <c r="S417" s="331"/>
    </row>
    <row r="418" spans="1:19" s="52" customFormat="1" ht="15" customHeight="1">
      <c r="A418" s="599"/>
      <c r="B418" s="557"/>
      <c r="C418" s="626"/>
      <c r="D418" s="190" t="s">
        <v>738</v>
      </c>
      <c r="E418" s="31"/>
      <c r="F418" s="33"/>
      <c r="G418" s="33"/>
      <c r="H418" s="33"/>
      <c r="I418" s="33"/>
      <c r="J418" s="34" t="str">
        <f t="shared" si="24"/>
        <v/>
      </c>
      <c r="K418" s="34" t="str">
        <f t="shared" si="25"/>
        <v/>
      </c>
      <c r="L418" s="34" t="str">
        <f t="shared" si="26"/>
        <v/>
      </c>
      <c r="M418" s="34" t="str">
        <f t="shared" si="27"/>
        <v/>
      </c>
      <c r="P418" s="299"/>
      <c r="Q418" s="169"/>
      <c r="R418" s="299"/>
      <c r="S418" s="331"/>
    </row>
    <row r="419" spans="1:19" s="52" customFormat="1" ht="15" customHeight="1">
      <c r="A419" s="599"/>
      <c r="B419" s="557"/>
      <c r="C419" s="605"/>
      <c r="D419" s="191" t="s">
        <v>556</v>
      </c>
      <c r="E419" s="31"/>
      <c r="F419" s="33"/>
      <c r="G419" s="33"/>
      <c r="H419" s="33"/>
      <c r="I419" s="33"/>
      <c r="J419" s="34" t="str">
        <f t="shared" si="24"/>
        <v/>
      </c>
      <c r="K419" s="34" t="str">
        <f t="shared" si="25"/>
        <v/>
      </c>
      <c r="L419" s="34" t="str">
        <f t="shared" si="26"/>
        <v/>
      </c>
      <c r="M419" s="34" t="str">
        <f t="shared" si="27"/>
        <v/>
      </c>
      <c r="P419" s="299"/>
      <c r="Q419" s="169"/>
      <c r="R419" s="299"/>
      <c r="S419" s="331"/>
    </row>
    <row r="420" spans="1:19" s="52" customFormat="1" ht="15" customHeight="1">
      <c r="A420" s="599"/>
      <c r="B420" s="557"/>
      <c r="C420" s="604" t="s">
        <v>4</v>
      </c>
      <c r="D420" s="190" t="s">
        <v>542</v>
      </c>
      <c r="E420" s="31"/>
      <c r="F420" s="33"/>
      <c r="G420" s="33"/>
      <c r="H420" s="33"/>
      <c r="I420" s="33"/>
      <c r="J420" s="34" t="str">
        <f t="shared" si="24"/>
        <v/>
      </c>
      <c r="K420" s="34" t="str">
        <f t="shared" si="25"/>
        <v/>
      </c>
      <c r="L420" s="34" t="str">
        <f t="shared" si="26"/>
        <v/>
      </c>
      <c r="M420" s="34" t="str">
        <f t="shared" si="27"/>
        <v/>
      </c>
      <c r="P420" s="299"/>
      <c r="Q420" s="169"/>
      <c r="R420" s="299"/>
      <c r="S420" s="331"/>
    </row>
    <row r="421" spans="1:19" s="52" customFormat="1" ht="15" customHeight="1">
      <c r="A421" s="599"/>
      <c r="B421" s="557"/>
      <c r="C421" s="626"/>
      <c r="D421" s="191" t="s">
        <v>527</v>
      </c>
      <c r="E421" s="31"/>
      <c r="F421" s="33"/>
      <c r="G421" s="33"/>
      <c r="H421" s="33"/>
      <c r="I421" s="33"/>
      <c r="J421" s="34" t="str">
        <f t="shared" si="24"/>
        <v/>
      </c>
      <c r="K421" s="34" t="str">
        <f t="shared" si="25"/>
        <v/>
      </c>
      <c r="L421" s="34" t="str">
        <f t="shared" si="26"/>
        <v/>
      </c>
      <c r="M421" s="34" t="str">
        <f t="shared" si="27"/>
        <v/>
      </c>
      <c r="P421" s="299"/>
      <c r="Q421" s="169"/>
      <c r="R421" s="299"/>
      <c r="S421" s="331"/>
    </row>
    <row r="422" spans="1:19" s="52" customFormat="1" ht="15" customHeight="1">
      <c r="A422" s="599"/>
      <c r="B422" s="557"/>
      <c r="C422" s="626"/>
      <c r="D422" s="191" t="s">
        <v>528</v>
      </c>
      <c r="E422" s="31"/>
      <c r="F422" s="33"/>
      <c r="G422" s="33"/>
      <c r="H422" s="33"/>
      <c r="I422" s="33"/>
      <c r="J422" s="34" t="str">
        <f t="shared" si="24"/>
        <v/>
      </c>
      <c r="K422" s="34" t="str">
        <f t="shared" si="25"/>
        <v/>
      </c>
      <c r="L422" s="34" t="str">
        <f t="shared" si="26"/>
        <v/>
      </c>
      <c r="M422" s="34" t="str">
        <f t="shared" si="27"/>
        <v/>
      </c>
      <c r="P422" s="299"/>
      <c r="Q422" s="169"/>
      <c r="R422" s="299"/>
      <c r="S422" s="331"/>
    </row>
    <row r="423" spans="1:19" s="52" customFormat="1" ht="15" customHeight="1">
      <c r="A423" s="599"/>
      <c r="B423" s="557"/>
      <c r="C423" s="626"/>
      <c r="D423" s="191" t="s">
        <v>529</v>
      </c>
      <c r="E423" s="31"/>
      <c r="F423" s="33"/>
      <c r="G423" s="33"/>
      <c r="H423" s="33"/>
      <c r="I423" s="33"/>
      <c r="J423" s="34" t="str">
        <f t="shared" si="24"/>
        <v/>
      </c>
      <c r="K423" s="34" t="str">
        <f t="shared" si="25"/>
        <v/>
      </c>
      <c r="L423" s="34" t="str">
        <f t="shared" si="26"/>
        <v/>
      </c>
      <c r="M423" s="34" t="str">
        <f t="shared" si="27"/>
        <v/>
      </c>
      <c r="P423" s="299"/>
      <c r="Q423" s="169"/>
      <c r="R423" s="299"/>
      <c r="S423" s="331"/>
    </row>
    <row r="424" spans="1:19" s="52" customFormat="1" ht="15" customHeight="1">
      <c r="A424" s="599"/>
      <c r="B424" s="557"/>
      <c r="C424" s="626"/>
      <c r="D424" s="190" t="s">
        <v>738</v>
      </c>
      <c r="E424" s="31"/>
      <c r="F424" s="33"/>
      <c r="G424" s="33"/>
      <c r="H424" s="33"/>
      <c r="I424" s="33"/>
      <c r="J424" s="34" t="str">
        <f t="shared" si="24"/>
        <v/>
      </c>
      <c r="K424" s="34" t="str">
        <f t="shared" si="25"/>
        <v/>
      </c>
      <c r="L424" s="34" t="str">
        <f t="shared" si="26"/>
        <v/>
      </c>
      <c r="M424" s="34" t="str">
        <f t="shared" si="27"/>
        <v/>
      </c>
      <c r="P424" s="299"/>
      <c r="Q424" s="169"/>
      <c r="R424" s="299"/>
      <c r="S424" s="331"/>
    </row>
    <row r="425" spans="1:19" s="52" customFormat="1" ht="15" customHeight="1">
      <c r="A425" s="599"/>
      <c r="B425" s="557"/>
      <c r="C425" s="605"/>
      <c r="D425" s="191" t="s">
        <v>556</v>
      </c>
      <c r="E425" s="31"/>
      <c r="F425" s="33"/>
      <c r="G425" s="33"/>
      <c r="H425" s="33"/>
      <c r="I425" s="33"/>
      <c r="J425" s="34" t="str">
        <f t="shared" si="24"/>
        <v/>
      </c>
      <c r="K425" s="34" t="str">
        <f t="shared" si="25"/>
        <v/>
      </c>
      <c r="L425" s="34" t="str">
        <f t="shared" si="26"/>
        <v/>
      </c>
      <c r="M425" s="34" t="str">
        <f t="shared" si="27"/>
        <v/>
      </c>
      <c r="P425" s="299"/>
      <c r="Q425" s="169"/>
      <c r="R425" s="299"/>
      <c r="S425" s="331"/>
    </row>
    <row r="426" spans="1:19" s="52" customFormat="1" ht="15" customHeight="1">
      <c r="A426" s="599"/>
      <c r="B426" s="557"/>
      <c r="C426" s="604" t="s">
        <v>5</v>
      </c>
      <c r="D426" s="190" t="s">
        <v>542</v>
      </c>
      <c r="E426" s="31"/>
      <c r="F426" s="33"/>
      <c r="G426" s="33"/>
      <c r="H426" s="33"/>
      <c r="I426" s="33"/>
      <c r="J426" s="34" t="str">
        <f t="shared" si="24"/>
        <v/>
      </c>
      <c r="K426" s="34" t="str">
        <f t="shared" si="25"/>
        <v/>
      </c>
      <c r="L426" s="34" t="str">
        <f t="shared" si="26"/>
        <v/>
      </c>
      <c r="M426" s="34" t="str">
        <f t="shared" si="27"/>
        <v/>
      </c>
      <c r="P426" s="299"/>
      <c r="Q426" s="169"/>
      <c r="R426" s="299"/>
      <c r="S426" s="331"/>
    </row>
    <row r="427" spans="1:19" s="52" customFormat="1" ht="15" customHeight="1">
      <c r="A427" s="599"/>
      <c r="B427" s="557"/>
      <c r="C427" s="626"/>
      <c r="D427" s="191" t="s">
        <v>527</v>
      </c>
      <c r="E427" s="31"/>
      <c r="F427" s="33"/>
      <c r="G427" s="33"/>
      <c r="H427" s="33"/>
      <c r="I427" s="33"/>
      <c r="J427" s="34" t="str">
        <f t="shared" si="24"/>
        <v/>
      </c>
      <c r="K427" s="34" t="str">
        <f t="shared" si="25"/>
        <v/>
      </c>
      <c r="L427" s="34" t="str">
        <f t="shared" si="26"/>
        <v/>
      </c>
      <c r="M427" s="34" t="str">
        <f t="shared" si="27"/>
        <v/>
      </c>
      <c r="P427" s="299"/>
      <c r="Q427" s="169"/>
      <c r="R427" s="299"/>
      <c r="S427" s="331"/>
    </row>
    <row r="428" spans="1:19" s="52" customFormat="1" ht="15" customHeight="1">
      <c r="A428" s="599"/>
      <c r="B428" s="557"/>
      <c r="C428" s="626"/>
      <c r="D428" s="191" t="s">
        <v>528</v>
      </c>
      <c r="E428" s="31"/>
      <c r="F428" s="33"/>
      <c r="G428" s="33"/>
      <c r="H428" s="33"/>
      <c r="I428" s="33"/>
      <c r="J428" s="34" t="str">
        <f t="shared" si="24"/>
        <v/>
      </c>
      <c r="K428" s="34" t="str">
        <f t="shared" si="25"/>
        <v/>
      </c>
      <c r="L428" s="34" t="str">
        <f t="shared" si="26"/>
        <v/>
      </c>
      <c r="M428" s="34" t="str">
        <f t="shared" si="27"/>
        <v/>
      </c>
      <c r="P428" s="299"/>
      <c r="Q428" s="169"/>
      <c r="R428" s="299"/>
      <c r="S428" s="331"/>
    </row>
    <row r="429" spans="1:19" s="52" customFormat="1" ht="15" customHeight="1">
      <c r="A429" s="599"/>
      <c r="B429" s="557"/>
      <c r="C429" s="626"/>
      <c r="D429" s="191" t="s">
        <v>529</v>
      </c>
      <c r="E429" s="31"/>
      <c r="F429" s="33"/>
      <c r="G429" s="33"/>
      <c r="H429" s="33"/>
      <c r="I429" s="33"/>
      <c r="J429" s="34" t="str">
        <f t="shared" si="24"/>
        <v/>
      </c>
      <c r="K429" s="34" t="str">
        <f t="shared" si="25"/>
        <v/>
      </c>
      <c r="L429" s="34" t="str">
        <f t="shared" si="26"/>
        <v/>
      </c>
      <c r="M429" s="34" t="str">
        <f t="shared" si="27"/>
        <v/>
      </c>
      <c r="P429" s="299"/>
      <c r="Q429" s="169"/>
      <c r="R429" s="299"/>
      <c r="S429" s="331"/>
    </row>
    <row r="430" spans="1:19" s="52" customFormat="1" ht="15" customHeight="1">
      <c r="A430" s="599"/>
      <c r="B430" s="557"/>
      <c r="C430" s="626"/>
      <c r="D430" s="190" t="s">
        <v>738</v>
      </c>
      <c r="E430" s="31"/>
      <c r="F430" s="33"/>
      <c r="G430" s="33"/>
      <c r="H430" s="33"/>
      <c r="I430" s="33"/>
      <c r="J430" s="34" t="str">
        <f t="shared" si="24"/>
        <v/>
      </c>
      <c r="K430" s="34" t="str">
        <f t="shared" si="25"/>
        <v/>
      </c>
      <c r="L430" s="34" t="str">
        <f t="shared" si="26"/>
        <v/>
      </c>
      <c r="M430" s="34" t="str">
        <f t="shared" si="27"/>
        <v/>
      </c>
      <c r="P430" s="299"/>
      <c r="Q430" s="169"/>
      <c r="R430" s="299"/>
      <c r="S430" s="331"/>
    </row>
    <row r="431" spans="1:19" s="52" customFormat="1" ht="15" customHeight="1">
      <c r="A431" s="599"/>
      <c r="B431" s="557"/>
      <c r="C431" s="626"/>
      <c r="D431" s="191" t="s">
        <v>556</v>
      </c>
      <c r="E431" s="31"/>
      <c r="F431" s="33"/>
      <c r="G431" s="33"/>
      <c r="H431" s="33"/>
      <c r="I431" s="33"/>
      <c r="J431" s="34" t="str">
        <f t="shared" si="24"/>
        <v/>
      </c>
      <c r="K431" s="34" t="str">
        <f t="shared" si="25"/>
        <v/>
      </c>
      <c r="L431" s="34" t="str">
        <f t="shared" si="26"/>
        <v/>
      </c>
      <c r="M431" s="34" t="str">
        <f t="shared" si="27"/>
        <v/>
      </c>
      <c r="P431" s="299"/>
      <c r="Q431" s="169"/>
      <c r="R431" s="299"/>
      <c r="S431" s="331"/>
    </row>
    <row r="432" spans="1:19" s="52" customFormat="1" ht="15" customHeight="1">
      <c r="A432" s="599"/>
      <c r="B432" s="557"/>
      <c r="C432" s="605"/>
      <c r="D432" s="190" t="s">
        <v>616</v>
      </c>
      <c r="E432" s="31"/>
      <c r="F432" s="33"/>
      <c r="G432" s="33"/>
      <c r="H432" s="33"/>
      <c r="I432" s="33"/>
      <c r="J432" s="34" t="str">
        <f t="shared" si="24"/>
        <v/>
      </c>
      <c r="K432" s="34" t="str">
        <f t="shared" si="25"/>
        <v/>
      </c>
      <c r="L432" s="34" t="str">
        <f t="shared" si="26"/>
        <v/>
      </c>
      <c r="M432" s="34" t="str">
        <f t="shared" si="27"/>
        <v/>
      </c>
      <c r="P432" s="299"/>
      <c r="Q432" s="169"/>
      <c r="R432" s="299"/>
      <c r="S432" s="331"/>
    </row>
    <row r="433" spans="1:19" s="52" customFormat="1" ht="15" customHeight="1">
      <c r="A433" s="599"/>
      <c r="B433" s="557"/>
      <c r="C433" s="604" t="s">
        <v>6</v>
      </c>
      <c r="D433" s="190" t="s">
        <v>542</v>
      </c>
      <c r="E433" s="31"/>
      <c r="F433" s="33"/>
      <c r="G433" s="33"/>
      <c r="H433" s="33"/>
      <c r="I433" s="33"/>
      <c r="J433" s="34" t="str">
        <f t="shared" si="24"/>
        <v/>
      </c>
      <c r="K433" s="34" t="str">
        <f t="shared" si="25"/>
        <v/>
      </c>
      <c r="L433" s="34" t="str">
        <f t="shared" si="26"/>
        <v/>
      </c>
      <c r="M433" s="34" t="str">
        <f t="shared" si="27"/>
        <v/>
      </c>
      <c r="P433" s="299"/>
      <c r="Q433" s="169"/>
      <c r="R433" s="299"/>
      <c r="S433" s="331"/>
    </row>
    <row r="434" spans="1:19" s="52" customFormat="1" ht="15" customHeight="1">
      <c r="A434" s="599"/>
      <c r="B434" s="557"/>
      <c r="C434" s="626"/>
      <c r="D434" s="191" t="s">
        <v>527</v>
      </c>
      <c r="E434" s="31"/>
      <c r="F434" s="33"/>
      <c r="G434" s="33"/>
      <c r="H434" s="33"/>
      <c r="I434" s="33"/>
      <c r="J434" s="34" t="str">
        <f t="shared" si="24"/>
        <v/>
      </c>
      <c r="K434" s="34" t="str">
        <f t="shared" si="25"/>
        <v/>
      </c>
      <c r="L434" s="34" t="str">
        <f t="shared" si="26"/>
        <v/>
      </c>
      <c r="M434" s="34" t="str">
        <f t="shared" si="27"/>
        <v/>
      </c>
      <c r="P434" s="299"/>
      <c r="Q434" s="169"/>
      <c r="R434" s="299"/>
      <c r="S434" s="331"/>
    </row>
    <row r="435" spans="1:19" s="52" customFormat="1" ht="15" customHeight="1">
      <c r="A435" s="599"/>
      <c r="B435" s="557"/>
      <c r="C435" s="626"/>
      <c r="D435" s="191" t="s">
        <v>528</v>
      </c>
      <c r="E435" s="31"/>
      <c r="F435" s="33"/>
      <c r="G435" s="33"/>
      <c r="H435" s="33"/>
      <c r="I435" s="33"/>
      <c r="J435" s="34" t="str">
        <f t="shared" si="24"/>
        <v/>
      </c>
      <c r="K435" s="34" t="str">
        <f t="shared" si="25"/>
        <v/>
      </c>
      <c r="L435" s="34" t="str">
        <f t="shared" si="26"/>
        <v/>
      </c>
      <c r="M435" s="34" t="str">
        <f t="shared" si="27"/>
        <v/>
      </c>
      <c r="P435" s="299"/>
      <c r="Q435" s="169"/>
      <c r="R435" s="299"/>
      <c r="S435" s="331"/>
    </row>
    <row r="436" spans="1:19" s="52" customFormat="1" ht="15" customHeight="1">
      <c r="A436" s="599"/>
      <c r="B436" s="557"/>
      <c r="C436" s="626"/>
      <c r="D436" s="191" t="s">
        <v>529</v>
      </c>
      <c r="E436" s="31"/>
      <c r="F436" s="33"/>
      <c r="G436" s="33"/>
      <c r="H436" s="33"/>
      <c r="I436" s="33"/>
      <c r="J436" s="34" t="str">
        <f t="shared" si="24"/>
        <v/>
      </c>
      <c r="K436" s="34" t="str">
        <f t="shared" si="25"/>
        <v/>
      </c>
      <c r="L436" s="34" t="str">
        <f t="shared" si="26"/>
        <v/>
      </c>
      <c r="M436" s="34" t="str">
        <f t="shared" si="27"/>
        <v/>
      </c>
      <c r="P436" s="299"/>
      <c r="Q436" s="169"/>
      <c r="R436" s="299"/>
      <c r="S436" s="331"/>
    </row>
    <row r="437" spans="1:19" s="52" customFormat="1" ht="15" customHeight="1">
      <c r="A437" s="599"/>
      <c r="B437" s="557"/>
      <c r="C437" s="626"/>
      <c r="D437" s="190" t="s">
        <v>738</v>
      </c>
      <c r="E437" s="31"/>
      <c r="F437" s="33"/>
      <c r="G437" s="33"/>
      <c r="H437" s="33"/>
      <c r="I437" s="33"/>
      <c r="J437" s="34" t="str">
        <f t="shared" si="24"/>
        <v/>
      </c>
      <c r="K437" s="34" t="str">
        <f t="shared" si="25"/>
        <v/>
      </c>
      <c r="L437" s="34" t="str">
        <f t="shared" si="26"/>
        <v/>
      </c>
      <c r="M437" s="34" t="str">
        <f t="shared" si="27"/>
        <v/>
      </c>
      <c r="P437" s="299"/>
      <c r="Q437" s="169"/>
      <c r="R437" s="299"/>
      <c r="S437" s="331"/>
    </row>
    <row r="438" spans="1:19" s="52" customFormat="1" ht="15" customHeight="1">
      <c r="A438" s="600"/>
      <c r="B438" s="557"/>
      <c r="C438" s="605"/>
      <c r="D438" s="191" t="s">
        <v>556</v>
      </c>
      <c r="E438" s="31"/>
      <c r="F438" s="33"/>
      <c r="G438" s="33"/>
      <c r="H438" s="33"/>
      <c r="I438" s="33"/>
      <c r="J438" s="34" t="str">
        <f t="shared" si="24"/>
        <v/>
      </c>
      <c r="K438" s="34" t="str">
        <f t="shared" si="25"/>
        <v/>
      </c>
      <c r="L438" s="34" t="str">
        <f t="shared" si="26"/>
        <v/>
      </c>
      <c r="M438" s="34" t="str">
        <f t="shared" si="27"/>
        <v/>
      </c>
      <c r="P438" s="299"/>
      <c r="Q438" s="169"/>
      <c r="R438" s="299"/>
      <c r="S438" s="331"/>
    </row>
    <row r="439" spans="1:19" s="52" customFormat="1" ht="15" customHeight="1">
      <c r="A439" s="623">
        <v>18</v>
      </c>
      <c r="B439" s="556">
        <f>'1.Metas ATD H.'!B152</f>
        <v>0</v>
      </c>
      <c r="C439" s="604" t="s">
        <v>3</v>
      </c>
      <c r="D439" s="190" t="s">
        <v>542</v>
      </c>
      <c r="E439" s="31"/>
      <c r="F439" s="33"/>
      <c r="G439" s="33"/>
      <c r="H439" s="33"/>
      <c r="I439" s="33"/>
      <c r="J439" s="34" t="str">
        <f t="shared" si="24"/>
        <v/>
      </c>
      <c r="K439" s="34" t="str">
        <f t="shared" si="25"/>
        <v/>
      </c>
      <c r="L439" s="34" t="str">
        <f t="shared" si="26"/>
        <v/>
      </c>
      <c r="M439" s="34" t="str">
        <f t="shared" si="27"/>
        <v/>
      </c>
      <c r="P439" s="299"/>
      <c r="Q439" s="169"/>
      <c r="R439" s="299"/>
      <c r="S439" s="331"/>
    </row>
    <row r="440" spans="1:19" s="52" customFormat="1" ht="15" customHeight="1">
      <c r="A440" s="624"/>
      <c r="B440" s="557"/>
      <c r="C440" s="626"/>
      <c r="D440" s="191" t="s">
        <v>527</v>
      </c>
      <c r="E440" s="31"/>
      <c r="F440" s="33"/>
      <c r="G440" s="33"/>
      <c r="H440" s="33"/>
      <c r="I440" s="33"/>
      <c r="J440" s="34" t="str">
        <f t="shared" si="24"/>
        <v/>
      </c>
      <c r="K440" s="34" t="str">
        <f t="shared" si="25"/>
        <v/>
      </c>
      <c r="L440" s="34" t="str">
        <f t="shared" si="26"/>
        <v/>
      </c>
      <c r="M440" s="34" t="str">
        <f t="shared" si="27"/>
        <v/>
      </c>
      <c r="P440" s="299"/>
      <c r="Q440" s="169"/>
      <c r="R440" s="299"/>
      <c r="S440" s="331"/>
    </row>
    <row r="441" spans="1:19" s="52" customFormat="1" ht="15" customHeight="1">
      <c r="A441" s="624"/>
      <c r="B441" s="557"/>
      <c r="C441" s="626"/>
      <c r="D441" s="191" t="s">
        <v>528</v>
      </c>
      <c r="E441" s="31"/>
      <c r="F441" s="33"/>
      <c r="G441" s="33"/>
      <c r="H441" s="33"/>
      <c r="I441" s="33"/>
      <c r="J441" s="34" t="str">
        <f t="shared" si="24"/>
        <v/>
      </c>
      <c r="K441" s="34" t="str">
        <f t="shared" si="25"/>
        <v/>
      </c>
      <c r="L441" s="34" t="str">
        <f t="shared" si="26"/>
        <v/>
      </c>
      <c r="M441" s="34" t="str">
        <f t="shared" si="27"/>
        <v/>
      </c>
      <c r="P441" s="299"/>
      <c r="Q441" s="169"/>
      <c r="R441" s="299"/>
      <c r="S441" s="331"/>
    </row>
    <row r="442" spans="1:19" s="52" customFormat="1" ht="15" customHeight="1">
      <c r="A442" s="624"/>
      <c r="B442" s="557"/>
      <c r="C442" s="626"/>
      <c r="D442" s="191" t="s">
        <v>529</v>
      </c>
      <c r="E442" s="31"/>
      <c r="F442" s="33"/>
      <c r="G442" s="33"/>
      <c r="H442" s="33"/>
      <c r="I442" s="33"/>
      <c r="J442" s="34" t="str">
        <f t="shared" si="24"/>
        <v/>
      </c>
      <c r="K442" s="34" t="str">
        <f t="shared" si="25"/>
        <v/>
      </c>
      <c r="L442" s="34" t="str">
        <f t="shared" si="26"/>
        <v/>
      </c>
      <c r="M442" s="34" t="str">
        <f t="shared" si="27"/>
        <v/>
      </c>
      <c r="P442" s="299"/>
      <c r="Q442" s="169"/>
      <c r="R442" s="299"/>
      <c r="S442" s="331"/>
    </row>
    <row r="443" spans="1:19" s="52" customFormat="1" ht="15" customHeight="1">
      <c r="A443" s="624"/>
      <c r="B443" s="557"/>
      <c r="C443" s="626"/>
      <c r="D443" s="190" t="s">
        <v>738</v>
      </c>
      <c r="E443" s="31"/>
      <c r="F443" s="33"/>
      <c r="G443" s="33"/>
      <c r="H443" s="33"/>
      <c r="I443" s="33"/>
      <c r="J443" s="34" t="str">
        <f t="shared" si="24"/>
        <v/>
      </c>
      <c r="K443" s="34" t="str">
        <f t="shared" si="25"/>
        <v/>
      </c>
      <c r="L443" s="34" t="str">
        <f t="shared" si="26"/>
        <v/>
      </c>
      <c r="M443" s="34" t="str">
        <f t="shared" si="27"/>
        <v/>
      </c>
      <c r="P443" s="299"/>
      <c r="Q443" s="169"/>
      <c r="R443" s="299"/>
      <c r="S443" s="331"/>
    </row>
    <row r="444" spans="1:19" s="52" customFormat="1" ht="15" customHeight="1">
      <c r="A444" s="624"/>
      <c r="B444" s="557"/>
      <c r="C444" s="605"/>
      <c r="D444" s="191" t="s">
        <v>556</v>
      </c>
      <c r="E444" s="31"/>
      <c r="F444" s="33"/>
      <c r="G444" s="33"/>
      <c r="H444" s="33"/>
      <c r="I444" s="33"/>
      <c r="J444" s="34" t="str">
        <f t="shared" si="24"/>
        <v/>
      </c>
      <c r="K444" s="34" t="str">
        <f t="shared" si="25"/>
        <v/>
      </c>
      <c r="L444" s="34" t="str">
        <f t="shared" si="26"/>
        <v/>
      </c>
      <c r="M444" s="34" t="str">
        <f t="shared" si="27"/>
        <v/>
      </c>
      <c r="P444" s="299"/>
      <c r="Q444" s="169"/>
      <c r="R444" s="299"/>
      <c r="S444" s="331"/>
    </row>
    <row r="445" spans="1:19" s="52" customFormat="1" ht="15" customHeight="1">
      <c r="A445" s="624"/>
      <c r="B445" s="557"/>
      <c r="C445" s="604" t="s">
        <v>4</v>
      </c>
      <c r="D445" s="190" t="s">
        <v>542</v>
      </c>
      <c r="E445" s="31"/>
      <c r="F445" s="33"/>
      <c r="G445" s="33"/>
      <c r="H445" s="33"/>
      <c r="I445" s="33"/>
      <c r="J445" s="34" t="str">
        <f t="shared" si="24"/>
        <v/>
      </c>
      <c r="K445" s="34" t="str">
        <f t="shared" si="25"/>
        <v/>
      </c>
      <c r="L445" s="34" t="str">
        <f t="shared" si="26"/>
        <v/>
      </c>
      <c r="M445" s="34" t="str">
        <f t="shared" si="27"/>
        <v/>
      </c>
      <c r="P445" s="299"/>
      <c r="Q445" s="169"/>
      <c r="R445" s="299"/>
      <c r="S445" s="331"/>
    </row>
    <row r="446" spans="1:19" s="52" customFormat="1" ht="15" customHeight="1">
      <c r="A446" s="624"/>
      <c r="B446" s="557"/>
      <c r="C446" s="626"/>
      <c r="D446" s="191" t="s">
        <v>527</v>
      </c>
      <c r="E446" s="31"/>
      <c r="F446" s="33"/>
      <c r="G446" s="33"/>
      <c r="H446" s="33"/>
      <c r="I446" s="33"/>
      <c r="J446" s="34" t="str">
        <f t="shared" si="24"/>
        <v/>
      </c>
      <c r="K446" s="34" t="str">
        <f t="shared" si="25"/>
        <v/>
      </c>
      <c r="L446" s="34" t="str">
        <f t="shared" si="26"/>
        <v/>
      </c>
      <c r="M446" s="34" t="str">
        <f t="shared" si="27"/>
        <v/>
      </c>
      <c r="P446" s="299"/>
      <c r="Q446" s="169"/>
      <c r="R446" s="299"/>
      <c r="S446" s="331"/>
    </row>
    <row r="447" spans="1:19" s="52" customFormat="1" ht="15" customHeight="1">
      <c r="A447" s="624"/>
      <c r="B447" s="557"/>
      <c r="C447" s="626"/>
      <c r="D447" s="191" t="s">
        <v>528</v>
      </c>
      <c r="E447" s="31"/>
      <c r="F447" s="33"/>
      <c r="G447" s="33"/>
      <c r="H447" s="33"/>
      <c r="I447" s="33"/>
      <c r="J447" s="34" t="str">
        <f t="shared" si="24"/>
        <v/>
      </c>
      <c r="K447" s="34" t="str">
        <f t="shared" si="25"/>
        <v/>
      </c>
      <c r="L447" s="34" t="str">
        <f t="shared" si="26"/>
        <v/>
      </c>
      <c r="M447" s="34" t="str">
        <f t="shared" si="27"/>
        <v/>
      </c>
      <c r="P447" s="299"/>
      <c r="Q447" s="169"/>
      <c r="R447" s="299"/>
      <c r="S447" s="331"/>
    </row>
    <row r="448" spans="1:19" s="52" customFormat="1" ht="15" customHeight="1">
      <c r="A448" s="624"/>
      <c r="B448" s="557"/>
      <c r="C448" s="626"/>
      <c r="D448" s="191" t="s">
        <v>529</v>
      </c>
      <c r="E448" s="31"/>
      <c r="F448" s="33"/>
      <c r="G448" s="33"/>
      <c r="H448" s="33"/>
      <c r="I448" s="33"/>
      <c r="J448" s="34" t="str">
        <f t="shared" si="24"/>
        <v/>
      </c>
      <c r="K448" s="34" t="str">
        <f t="shared" si="25"/>
        <v/>
      </c>
      <c r="L448" s="34" t="str">
        <f t="shared" si="26"/>
        <v/>
      </c>
      <c r="M448" s="34" t="str">
        <f t="shared" si="27"/>
        <v/>
      </c>
      <c r="P448" s="299"/>
      <c r="Q448" s="169"/>
      <c r="R448" s="299"/>
      <c r="S448" s="331"/>
    </row>
    <row r="449" spans="1:19" s="52" customFormat="1" ht="15" customHeight="1">
      <c r="A449" s="624"/>
      <c r="B449" s="557"/>
      <c r="C449" s="626"/>
      <c r="D449" s="190" t="s">
        <v>738</v>
      </c>
      <c r="E449" s="31"/>
      <c r="F449" s="33"/>
      <c r="G449" s="33"/>
      <c r="H449" s="33"/>
      <c r="I449" s="33"/>
      <c r="J449" s="34" t="str">
        <f t="shared" si="24"/>
        <v/>
      </c>
      <c r="K449" s="34" t="str">
        <f t="shared" si="25"/>
        <v/>
      </c>
      <c r="L449" s="34" t="str">
        <f t="shared" si="26"/>
        <v/>
      </c>
      <c r="M449" s="34" t="str">
        <f t="shared" si="27"/>
        <v/>
      </c>
      <c r="P449" s="299"/>
      <c r="Q449" s="169"/>
      <c r="R449" s="299"/>
      <c r="S449" s="331"/>
    </row>
    <row r="450" spans="1:19" s="52" customFormat="1" ht="15" customHeight="1">
      <c r="A450" s="624"/>
      <c r="B450" s="557"/>
      <c r="C450" s="605"/>
      <c r="D450" s="191" t="s">
        <v>556</v>
      </c>
      <c r="E450" s="31"/>
      <c r="F450" s="33"/>
      <c r="G450" s="33"/>
      <c r="H450" s="33"/>
      <c r="I450" s="33"/>
      <c r="J450" s="34" t="str">
        <f t="shared" si="24"/>
        <v/>
      </c>
      <c r="K450" s="34" t="str">
        <f t="shared" si="25"/>
        <v/>
      </c>
      <c r="L450" s="34" t="str">
        <f t="shared" si="26"/>
        <v/>
      </c>
      <c r="M450" s="34" t="str">
        <f t="shared" si="27"/>
        <v/>
      </c>
      <c r="P450" s="299"/>
      <c r="Q450" s="169"/>
      <c r="R450" s="299"/>
      <c r="S450" s="331"/>
    </row>
    <row r="451" spans="1:19" s="52" customFormat="1" ht="15" customHeight="1">
      <c r="A451" s="624"/>
      <c r="B451" s="557"/>
      <c r="C451" s="604" t="s">
        <v>5</v>
      </c>
      <c r="D451" s="190" t="s">
        <v>542</v>
      </c>
      <c r="E451" s="31"/>
      <c r="F451" s="33"/>
      <c r="G451" s="33"/>
      <c r="H451" s="33"/>
      <c r="I451" s="33"/>
      <c r="J451" s="34" t="str">
        <f t="shared" si="24"/>
        <v/>
      </c>
      <c r="K451" s="34" t="str">
        <f t="shared" si="25"/>
        <v/>
      </c>
      <c r="L451" s="34" t="str">
        <f t="shared" si="26"/>
        <v/>
      </c>
      <c r="M451" s="34" t="str">
        <f t="shared" si="27"/>
        <v/>
      </c>
      <c r="P451" s="299"/>
      <c r="Q451" s="169"/>
      <c r="R451" s="299"/>
      <c r="S451" s="331"/>
    </row>
    <row r="452" spans="1:19" s="52" customFormat="1" ht="15" customHeight="1">
      <c r="A452" s="624"/>
      <c r="B452" s="557"/>
      <c r="C452" s="626"/>
      <c r="D452" s="191" t="s">
        <v>527</v>
      </c>
      <c r="E452" s="31"/>
      <c r="F452" s="33"/>
      <c r="G452" s="33"/>
      <c r="H452" s="33"/>
      <c r="I452" s="33"/>
      <c r="J452" s="34" t="str">
        <f t="shared" si="24"/>
        <v/>
      </c>
      <c r="K452" s="34" t="str">
        <f t="shared" si="25"/>
        <v/>
      </c>
      <c r="L452" s="34" t="str">
        <f t="shared" si="26"/>
        <v/>
      </c>
      <c r="M452" s="34" t="str">
        <f t="shared" si="27"/>
        <v/>
      </c>
      <c r="P452" s="299"/>
      <c r="Q452" s="169"/>
      <c r="R452" s="299"/>
      <c r="S452" s="331"/>
    </row>
    <row r="453" spans="1:19" s="52" customFormat="1" ht="15" customHeight="1">
      <c r="A453" s="624"/>
      <c r="B453" s="557"/>
      <c r="C453" s="626"/>
      <c r="D453" s="191" t="s">
        <v>528</v>
      </c>
      <c r="E453" s="31"/>
      <c r="F453" s="33"/>
      <c r="G453" s="33"/>
      <c r="H453" s="33"/>
      <c r="I453" s="33"/>
      <c r="J453" s="34" t="str">
        <f t="shared" si="24"/>
        <v/>
      </c>
      <c r="K453" s="34" t="str">
        <f t="shared" si="25"/>
        <v/>
      </c>
      <c r="L453" s="34" t="str">
        <f t="shared" si="26"/>
        <v/>
      </c>
      <c r="M453" s="34" t="str">
        <f t="shared" si="27"/>
        <v/>
      </c>
      <c r="P453" s="299"/>
      <c r="Q453" s="169"/>
      <c r="R453" s="299"/>
      <c r="S453" s="331"/>
    </row>
    <row r="454" spans="1:19" s="52" customFormat="1" ht="15" customHeight="1">
      <c r="A454" s="624"/>
      <c r="B454" s="557"/>
      <c r="C454" s="626"/>
      <c r="D454" s="191" t="s">
        <v>529</v>
      </c>
      <c r="E454" s="31"/>
      <c r="F454" s="33"/>
      <c r="G454" s="33"/>
      <c r="H454" s="33"/>
      <c r="I454" s="33"/>
      <c r="J454" s="34" t="str">
        <f t="shared" si="24"/>
        <v/>
      </c>
      <c r="K454" s="34" t="str">
        <f t="shared" si="25"/>
        <v/>
      </c>
      <c r="L454" s="34" t="str">
        <f t="shared" si="26"/>
        <v/>
      </c>
      <c r="M454" s="34" t="str">
        <f t="shared" si="27"/>
        <v/>
      </c>
      <c r="P454" s="299"/>
      <c r="Q454" s="169"/>
      <c r="R454" s="299"/>
      <c r="S454" s="331"/>
    </row>
    <row r="455" spans="1:19" s="52" customFormat="1" ht="15" customHeight="1">
      <c r="A455" s="624"/>
      <c r="B455" s="557"/>
      <c r="C455" s="626"/>
      <c r="D455" s="190" t="s">
        <v>738</v>
      </c>
      <c r="E455" s="31"/>
      <c r="F455" s="33"/>
      <c r="G455" s="33"/>
      <c r="H455" s="33"/>
      <c r="I455" s="33"/>
      <c r="J455" s="34" t="str">
        <f t="shared" si="24"/>
        <v/>
      </c>
      <c r="K455" s="34" t="str">
        <f t="shared" si="25"/>
        <v/>
      </c>
      <c r="L455" s="34" t="str">
        <f t="shared" si="26"/>
        <v/>
      </c>
      <c r="M455" s="34" t="str">
        <f t="shared" si="27"/>
        <v/>
      </c>
      <c r="P455" s="299"/>
      <c r="Q455" s="169"/>
      <c r="R455" s="299"/>
      <c r="S455" s="331"/>
    </row>
    <row r="456" spans="1:19" s="52" customFormat="1" ht="15" customHeight="1">
      <c r="A456" s="624"/>
      <c r="B456" s="557"/>
      <c r="C456" s="626"/>
      <c r="D456" s="191" t="s">
        <v>556</v>
      </c>
      <c r="E456" s="31"/>
      <c r="F456" s="33"/>
      <c r="G456" s="33"/>
      <c r="H456" s="33"/>
      <c r="I456" s="33"/>
      <c r="J456" s="34" t="str">
        <f t="shared" si="24"/>
        <v/>
      </c>
      <c r="K456" s="34" t="str">
        <f t="shared" si="25"/>
        <v/>
      </c>
      <c r="L456" s="34" t="str">
        <f t="shared" si="26"/>
        <v/>
      </c>
      <c r="M456" s="34" t="str">
        <f t="shared" si="27"/>
        <v/>
      </c>
      <c r="P456" s="299"/>
      <c r="Q456" s="169"/>
      <c r="R456" s="299"/>
      <c r="S456" s="331"/>
    </row>
    <row r="457" spans="1:19" s="52" customFormat="1" ht="15" customHeight="1">
      <c r="A457" s="624"/>
      <c r="B457" s="557"/>
      <c r="C457" s="605"/>
      <c r="D457" s="190" t="s">
        <v>616</v>
      </c>
      <c r="E457" s="31"/>
      <c r="F457" s="33"/>
      <c r="G457" s="33"/>
      <c r="H457" s="33"/>
      <c r="I457" s="33"/>
      <c r="J457" s="34" t="str">
        <f t="shared" si="24"/>
        <v/>
      </c>
      <c r="K457" s="34" t="str">
        <f t="shared" si="25"/>
        <v/>
      </c>
      <c r="L457" s="34" t="str">
        <f t="shared" si="26"/>
        <v/>
      </c>
      <c r="M457" s="34" t="str">
        <f t="shared" si="27"/>
        <v/>
      </c>
      <c r="P457" s="299"/>
      <c r="Q457" s="169"/>
      <c r="R457" s="299"/>
      <c r="S457" s="331"/>
    </row>
    <row r="458" spans="1:19" s="52" customFormat="1" ht="15" customHeight="1">
      <c r="A458" s="624"/>
      <c r="B458" s="557"/>
      <c r="C458" s="604" t="s">
        <v>6</v>
      </c>
      <c r="D458" s="190" t="s">
        <v>542</v>
      </c>
      <c r="E458" s="31"/>
      <c r="F458" s="33"/>
      <c r="G458" s="33"/>
      <c r="H458" s="33"/>
      <c r="I458" s="33"/>
      <c r="J458" s="34" t="str">
        <f t="shared" si="24"/>
        <v/>
      </c>
      <c r="K458" s="34" t="str">
        <f t="shared" si="25"/>
        <v/>
      </c>
      <c r="L458" s="34" t="str">
        <f t="shared" si="26"/>
        <v/>
      </c>
      <c r="M458" s="34" t="str">
        <f t="shared" si="27"/>
        <v/>
      </c>
      <c r="P458" s="299"/>
      <c r="Q458" s="169"/>
      <c r="R458" s="299"/>
      <c r="S458" s="331"/>
    </row>
    <row r="459" spans="1:19" s="52" customFormat="1" ht="15" customHeight="1">
      <c r="A459" s="624"/>
      <c r="B459" s="557"/>
      <c r="C459" s="626"/>
      <c r="D459" s="191" t="s">
        <v>527</v>
      </c>
      <c r="E459" s="31"/>
      <c r="F459" s="33"/>
      <c r="G459" s="33"/>
      <c r="H459" s="33"/>
      <c r="I459" s="33"/>
      <c r="J459" s="34" t="str">
        <f t="shared" si="24"/>
        <v/>
      </c>
      <c r="K459" s="34" t="str">
        <f t="shared" si="25"/>
        <v/>
      </c>
      <c r="L459" s="34" t="str">
        <f t="shared" si="26"/>
        <v/>
      </c>
      <c r="M459" s="34" t="str">
        <f t="shared" si="27"/>
        <v/>
      </c>
      <c r="P459" s="299"/>
      <c r="Q459" s="169"/>
      <c r="R459" s="299"/>
      <c r="S459" s="331"/>
    </row>
    <row r="460" spans="1:19" s="52" customFormat="1" ht="15" customHeight="1">
      <c r="A460" s="624"/>
      <c r="B460" s="557"/>
      <c r="C460" s="626"/>
      <c r="D460" s="191" t="s">
        <v>528</v>
      </c>
      <c r="E460" s="31"/>
      <c r="F460" s="33"/>
      <c r="G460" s="33"/>
      <c r="H460" s="33"/>
      <c r="I460" s="33"/>
      <c r="J460" s="34" t="str">
        <f t="shared" si="24"/>
        <v/>
      </c>
      <c r="K460" s="34" t="str">
        <f t="shared" si="25"/>
        <v/>
      </c>
      <c r="L460" s="34" t="str">
        <f t="shared" si="26"/>
        <v/>
      </c>
      <c r="M460" s="34" t="str">
        <f t="shared" si="27"/>
        <v/>
      </c>
      <c r="P460" s="299"/>
      <c r="Q460" s="169"/>
      <c r="R460" s="299"/>
      <c r="S460" s="331"/>
    </row>
    <row r="461" spans="1:19" s="52" customFormat="1" ht="15" customHeight="1">
      <c r="A461" s="624"/>
      <c r="B461" s="557"/>
      <c r="C461" s="626"/>
      <c r="D461" s="191" t="s">
        <v>529</v>
      </c>
      <c r="E461" s="31"/>
      <c r="F461" s="33"/>
      <c r="G461" s="33"/>
      <c r="H461" s="33"/>
      <c r="I461" s="33"/>
      <c r="J461" s="34" t="str">
        <f t="shared" si="24"/>
        <v/>
      </c>
      <c r="K461" s="34" t="str">
        <f t="shared" si="25"/>
        <v/>
      </c>
      <c r="L461" s="34" t="str">
        <f t="shared" si="26"/>
        <v/>
      </c>
      <c r="M461" s="34" t="str">
        <f t="shared" si="27"/>
        <v/>
      </c>
      <c r="P461" s="299"/>
      <c r="Q461" s="169"/>
      <c r="R461" s="299"/>
      <c r="S461" s="331"/>
    </row>
    <row r="462" spans="1:19" s="52" customFormat="1" ht="15" customHeight="1">
      <c r="A462" s="624"/>
      <c r="B462" s="557"/>
      <c r="C462" s="626"/>
      <c r="D462" s="190" t="s">
        <v>738</v>
      </c>
      <c r="E462" s="31"/>
      <c r="F462" s="33"/>
      <c r="G462" s="33"/>
      <c r="H462" s="33"/>
      <c r="I462" s="33"/>
      <c r="J462" s="34" t="str">
        <f t="shared" si="24"/>
        <v/>
      </c>
      <c r="K462" s="34" t="str">
        <f t="shared" si="25"/>
        <v/>
      </c>
      <c r="L462" s="34" t="str">
        <f t="shared" si="26"/>
        <v/>
      </c>
      <c r="M462" s="34" t="str">
        <f t="shared" si="27"/>
        <v/>
      </c>
      <c r="P462" s="299"/>
      <c r="Q462" s="169"/>
      <c r="R462" s="299"/>
      <c r="S462" s="331"/>
    </row>
    <row r="463" spans="1:19" s="52" customFormat="1" ht="15" customHeight="1">
      <c r="A463" s="625"/>
      <c r="B463" s="557"/>
      <c r="C463" s="605"/>
      <c r="D463" s="191" t="s">
        <v>556</v>
      </c>
      <c r="E463" s="31"/>
      <c r="F463" s="33"/>
      <c r="G463" s="33"/>
      <c r="H463" s="33"/>
      <c r="I463" s="33"/>
      <c r="J463" s="34" t="str">
        <f t="shared" si="24"/>
        <v/>
      </c>
      <c r="K463" s="34" t="str">
        <f t="shared" si="25"/>
        <v/>
      </c>
      <c r="L463" s="34" t="str">
        <f t="shared" si="26"/>
        <v/>
      </c>
      <c r="M463" s="34" t="str">
        <f t="shared" si="27"/>
        <v/>
      </c>
      <c r="P463" s="299"/>
      <c r="Q463" s="169"/>
      <c r="R463" s="299"/>
      <c r="S463" s="331"/>
    </row>
    <row r="464" spans="1:19" s="52" customFormat="1" ht="15" customHeight="1">
      <c r="A464" s="598">
        <v>19</v>
      </c>
      <c r="B464" s="556">
        <f>'1.Metas ATD H.'!B160</f>
        <v>0</v>
      </c>
      <c r="C464" s="604" t="s">
        <v>3</v>
      </c>
      <c r="D464" s="190" t="s">
        <v>542</v>
      </c>
      <c r="E464" s="31"/>
      <c r="F464" s="33"/>
      <c r="G464" s="33"/>
      <c r="H464" s="33"/>
      <c r="I464" s="33"/>
      <c r="J464" s="34" t="str">
        <f t="shared" si="24"/>
        <v/>
      </c>
      <c r="K464" s="34" t="str">
        <f t="shared" si="25"/>
        <v/>
      </c>
      <c r="L464" s="34" t="str">
        <f t="shared" si="26"/>
        <v/>
      </c>
      <c r="M464" s="34" t="str">
        <f t="shared" si="27"/>
        <v/>
      </c>
      <c r="P464" s="299"/>
      <c r="Q464" s="169"/>
      <c r="R464" s="299"/>
      <c r="S464" s="331"/>
    </row>
    <row r="465" spans="1:19" s="52" customFormat="1" ht="15" customHeight="1">
      <c r="A465" s="599"/>
      <c r="B465" s="557"/>
      <c r="C465" s="626"/>
      <c r="D465" s="191" t="s">
        <v>527</v>
      </c>
      <c r="E465" s="31"/>
      <c r="F465" s="33"/>
      <c r="G465" s="33"/>
      <c r="H465" s="33"/>
      <c r="I465" s="33"/>
      <c r="J465" s="34" t="str">
        <f t="shared" si="24"/>
        <v/>
      </c>
      <c r="K465" s="34" t="str">
        <f t="shared" si="25"/>
        <v/>
      </c>
      <c r="L465" s="34" t="str">
        <f t="shared" si="26"/>
        <v/>
      </c>
      <c r="M465" s="34" t="str">
        <f t="shared" si="27"/>
        <v/>
      </c>
      <c r="P465" s="299"/>
      <c r="Q465" s="169"/>
      <c r="R465" s="299"/>
      <c r="S465" s="331"/>
    </row>
    <row r="466" spans="1:19" s="52" customFormat="1" ht="15" customHeight="1">
      <c r="A466" s="599"/>
      <c r="B466" s="557"/>
      <c r="C466" s="626"/>
      <c r="D466" s="191" t="s">
        <v>528</v>
      </c>
      <c r="E466" s="31"/>
      <c r="F466" s="33"/>
      <c r="G466" s="33"/>
      <c r="H466" s="33"/>
      <c r="I466" s="33"/>
      <c r="J466" s="34" t="str">
        <f t="shared" si="24"/>
        <v/>
      </c>
      <c r="K466" s="34" t="str">
        <f t="shared" si="25"/>
        <v/>
      </c>
      <c r="L466" s="34" t="str">
        <f t="shared" si="26"/>
        <v/>
      </c>
      <c r="M466" s="34" t="str">
        <f t="shared" si="27"/>
        <v/>
      </c>
      <c r="P466" s="299"/>
      <c r="Q466" s="169"/>
      <c r="R466" s="299"/>
      <c r="S466" s="331"/>
    </row>
    <row r="467" spans="1:19" s="52" customFormat="1" ht="15" customHeight="1">
      <c r="A467" s="599"/>
      <c r="B467" s="557"/>
      <c r="C467" s="626"/>
      <c r="D467" s="191" t="s">
        <v>529</v>
      </c>
      <c r="E467" s="31"/>
      <c r="F467" s="33"/>
      <c r="G467" s="33"/>
      <c r="H467" s="33"/>
      <c r="I467" s="33"/>
      <c r="J467" s="34" t="str">
        <f t="shared" si="24"/>
        <v/>
      </c>
      <c r="K467" s="34" t="str">
        <f t="shared" si="25"/>
        <v/>
      </c>
      <c r="L467" s="34" t="str">
        <f t="shared" si="26"/>
        <v/>
      </c>
      <c r="M467" s="34" t="str">
        <f t="shared" si="27"/>
        <v/>
      </c>
      <c r="P467" s="299"/>
      <c r="Q467" s="169"/>
      <c r="R467" s="299"/>
      <c r="S467" s="331"/>
    </row>
    <row r="468" spans="1:19" s="52" customFormat="1" ht="15" customHeight="1">
      <c r="A468" s="599"/>
      <c r="B468" s="557"/>
      <c r="C468" s="626"/>
      <c r="D468" s="190" t="s">
        <v>738</v>
      </c>
      <c r="E468" s="31"/>
      <c r="F468" s="33"/>
      <c r="G468" s="33"/>
      <c r="H468" s="33"/>
      <c r="I468" s="33"/>
      <c r="J468" s="34" t="str">
        <f t="shared" si="24"/>
        <v/>
      </c>
      <c r="K468" s="34" t="str">
        <f t="shared" si="25"/>
        <v/>
      </c>
      <c r="L468" s="34" t="str">
        <f t="shared" si="26"/>
        <v/>
      </c>
      <c r="M468" s="34" t="str">
        <f t="shared" si="27"/>
        <v/>
      </c>
      <c r="P468" s="299"/>
      <c r="Q468" s="169"/>
      <c r="R468" s="299"/>
      <c r="S468" s="331"/>
    </row>
    <row r="469" spans="1:19" s="52" customFormat="1" ht="15" customHeight="1">
      <c r="A469" s="599"/>
      <c r="B469" s="557"/>
      <c r="C469" s="605"/>
      <c r="D469" s="191" t="s">
        <v>556</v>
      </c>
      <c r="E469" s="31"/>
      <c r="F469" s="33"/>
      <c r="G469" s="33"/>
      <c r="H469" s="33"/>
      <c r="I469" s="33"/>
      <c r="J469" s="34" t="str">
        <f t="shared" si="24"/>
        <v/>
      </c>
      <c r="K469" s="34" t="str">
        <f t="shared" si="25"/>
        <v/>
      </c>
      <c r="L469" s="34" t="str">
        <f t="shared" si="26"/>
        <v/>
      </c>
      <c r="M469" s="34" t="str">
        <f t="shared" si="27"/>
        <v/>
      </c>
      <c r="P469" s="299"/>
      <c r="Q469" s="169"/>
      <c r="R469" s="299"/>
      <c r="S469" s="331"/>
    </row>
    <row r="470" spans="1:19" s="52" customFormat="1" ht="15" customHeight="1">
      <c r="A470" s="599"/>
      <c r="B470" s="557"/>
      <c r="C470" s="604" t="s">
        <v>4</v>
      </c>
      <c r="D470" s="190" t="s">
        <v>542</v>
      </c>
      <c r="E470" s="31"/>
      <c r="F470" s="33"/>
      <c r="G470" s="33"/>
      <c r="H470" s="33"/>
      <c r="I470" s="33"/>
      <c r="J470" s="34" t="str">
        <f t="shared" si="24"/>
        <v/>
      </c>
      <c r="K470" s="34" t="str">
        <f t="shared" si="25"/>
        <v/>
      </c>
      <c r="L470" s="34" t="str">
        <f t="shared" si="26"/>
        <v/>
      </c>
      <c r="M470" s="34" t="str">
        <f t="shared" si="27"/>
        <v/>
      </c>
      <c r="P470" s="299"/>
      <c r="Q470" s="169"/>
      <c r="R470" s="299"/>
      <c r="S470" s="331"/>
    </row>
    <row r="471" spans="1:19" s="52" customFormat="1" ht="15" customHeight="1">
      <c r="A471" s="599"/>
      <c r="B471" s="557"/>
      <c r="C471" s="626"/>
      <c r="D471" s="191" t="s">
        <v>527</v>
      </c>
      <c r="E471" s="31"/>
      <c r="F471" s="33"/>
      <c r="G471" s="33"/>
      <c r="H471" s="33"/>
      <c r="I471" s="33"/>
      <c r="J471" s="34" t="str">
        <f t="shared" si="24"/>
        <v/>
      </c>
      <c r="K471" s="34" t="str">
        <f t="shared" si="25"/>
        <v/>
      </c>
      <c r="L471" s="34" t="str">
        <f t="shared" si="26"/>
        <v/>
      </c>
      <c r="M471" s="34" t="str">
        <f t="shared" si="27"/>
        <v/>
      </c>
      <c r="P471" s="299"/>
      <c r="Q471" s="169"/>
      <c r="R471" s="299"/>
      <c r="S471" s="331"/>
    </row>
    <row r="472" spans="1:19" s="52" customFormat="1" ht="15" customHeight="1">
      <c r="A472" s="599"/>
      <c r="B472" s="557"/>
      <c r="C472" s="626"/>
      <c r="D472" s="191" t="s">
        <v>528</v>
      </c>
      <c r="E472" s="31"/>
      <c r="F472" s="33"/>
      <c r="G472" s="33"/>
      <c r="H472" s="33"/>
      <c r="I472" s="33"/>
      <c r="J472" s="34" t="str">
        <f t="shared" si="24"/>
        <v/>
      </c>
      <c r="K472" s="34" t="str">
        <f t="shared" si="25"/>
        <v/>
      </c>
      <c r="L472" s="34" t="str">
        <f t="shared" si="26"/>
        <v/>
      </c>
      <c r="M472" s="34" t="str">
        <f t="shared" si="27"/>
        <v/>
      </c>
      <c r="P472" s="299"/>
      <c r="Q472" s="169"/>
      <c r="R472" s="299"/>
      <c r="S472" s="331"/>
    </row>
    <row r="473" spans="1:19" s="52" customFormat="1" ht="15" customHeight="1">
      <c r="A473" s="599"/>
      <c r="B473" s="557"/>
      <c r="C473" s="626"/>
      <c r="D473" s="191" t="s">
        <v>529</v>
      </c>
      <c r="E473" s="31"/>
      <c r="F473" s="33"/>
      <c r="G473" s="33"/>
      <c r="H473" s="33"/>
      <c r="I473" s="33"/>
      <c r="J473" s="34" t="str">
        <f t="shared" si="24"/>
        <v/>
      </c>
      <c r="K473" s="34" t="str">
        <f t="shared" si="25"/>
        <v/>
      </c>
      <c r="L473" s="34" t="str">
        <f t="shared" si="26"/>
        <v/>
      </c>
      <c r="M473" s="34" t="str">
        <f t="shared" si="27"/>
        <v/>
      </c>
      <c r="P473" s="299"/>
      <c r="Q473" s="169"/>
      <c r="R473" s="299"/>
      <c r="S473" s="331"/>
    </row>
    <row r="474" spans="1:19" s="52" customFormat="1" ht="15" customHeight="1">
      <c r="A474" s="599"/>
      <c r="B474" s="557"/>
      <c r="C474" s="626"/>
      <c r="D474" s="190" t="s">
        <v>738</v>
      </c>
      <c r="E474" s="31"/>
      <c r="F474" s="33"/>
      <c r="G474" s="33"/>
      <c r="H474" s="33"/>
      <c r="I474" s="33"/>
      <c r="J474" s="34" t="str">
        <f t="shared" si="24"/>
        <v/>
      </c>
      <c r="K474" s="34" t="str">
        <f t="shared" si="25"/>
        <v/>
      </c>
      <c r="L474" s="34" t="str">
        <f t="shared" si="26"/>
        <v/>
      </c>
      <c r="M474" s="34" t="str">
        <f t="shared" si="27"/>
        <v/>
      </c>
      <c r="P474" s="299"/>
      <c r="Q474" s="169"/>
      <c r="R474" s="299"/>
      <c r="S474" s="331"/>
    </row>
    <row r="475" spans="1:19" s="52" customFormat="1" ht="15" customHeight="1">
      <c r="A475" s="599"/>
      <c r="B475" s="557"/>
      <c r="C475" s="605"/>
      <c r="D475" s="191" t="s">
        <v>556</v>
      </c>
      <c r="E475" s="31"/>
      <c r="F475" s="33"/>
      <c r="G475" s="33"/>
      <c r="H475" s="33"/>
      <c r="I475" s="33"/>
      <c r="J475" s="34" t="str">
        <f t="shared" si="24"/>
        <v/>
      </c>
      <c r="K475" s="34" t="str">
        <f t="shared" si="25"/>
        <v/>
      </c>
      <c r="L475" s="34" t="str">
        <f t="shared" si="26"/>
        <v/>
      </c>
      <c r="M475" s="34" t="str">
        <f t="shared" si="27"/>
        <v/>
      </c>
      <c r="P475" s="299"/>
      <c r="Q475" s="169"/>
      <c r="R475" s="299"/>
      <c r="S475" s="331"/>
    </row>
    <row r="476" spans="1:19" s="52" customFormat="1" ht="15" customHeight="1">
      <c r="A476" s="599"/>
      <c r="B476" s="557"/>
      <c r="C476" s="604" t="s">
        <v>5</v>
      </c>
      <c r="D476" s="190" t="s">
        <v>542</v>
      </c>
      <c r="E476" s="31"/>
      <c r="F476" s="33"/>
      <c r="G476" s="33"/>
      <c r="H476" s="33"/>
      <c r="I476" s="33"/>
      <c r="J476" s="34" t="str">
        <f t="shared" si="24"/>
        <v/>
      </c>
      <c r="K476" s="34" t="str">
        <f t="shared" si="25"/>
        <v/>
      </c>
      <c r="L476" s="34" t="str">
        <f t="shared" si="26"/>
        <v/>
      </c>
      <c r="M476" s="34" t="str">
        <f t="shared" si="27"/>
        <v/>
      </c>
      <c r="P476" s="299"/>
      <c r="Q476" s="169"/>
      <c r="R476" s="299"/>
      <c r="S476" s="331"/>
    </row>
    <row r="477" spans="1:19" s="52" customFormat="1" ht="15" customHeight="1">
      <c r="A477" s="599"/>
      <c r="B477" s="557"/>
      <c r="C477" s="626"/>
      <c r="D477" s="191" t="s">
        <v>527</v>
      </c>
      <c r="E477" s="31"/>
      <c r="F477" s="33"/>
      <c r="G477" s="33"/>
      <c r="H477" s="33"/>
      <c r="I477" s="33"/>
      <c r="J477" s="34" t="str">
        <f t="shared" si="24"/>
        <v/>
      </c>
      <c r="K477" s="34" t="str">
        <f t="shared" si="25"/>
        <v/>
      </c>
      <c r="L477" s="34" t="str">
        <f t="shared" si="26"/>
        <v/>
      </c>
      <c r="M477" s="34" t="str">
        <f t="shared" si="27"/>
        <v/>
      </c>
      <c r="P477" s="299"/>
      <c r="Q477" s="169"/>
      <c r="R477" s="299"/>
      <c r="S477" s="331"/>
    </row>
    <row r="478" spans="1:19" s="52" customFormat="1" ht="15" customHeight="1">
      <c r="A478" s="599"/>
      <c r="B478" s="557"/>
      <c r="C478" s="626"/>
      <c r="D478" s="191" t="s">
        <v>528</v>
      </c>
      <c r="E478" s="31"/>
      <c r="F478" s="33"/>
      <c r="G478" s="33"/>
      <c r="H478" s="33"/>
      <c r="I478" s="33"/>
      <c r="J478" s="34" t="str">
        <f t="shared" si="24"/>
        <v/>
      </c>
      <c r="K478" s="34" t="str">
        <f t="shared" si="25"/>
        <v/>
      </c>
      <c r="L478" s="34" t="str">
        <f t="shared" si="26"/>
        <v/>
      </c>
      <c r="M478" s="34" t="str">
        <f t="shared" si="27"/>
        <v/>
      </c>
      <c r="P478" s="299"/>
      <c r="Q478" s="169"/>
      <c r="R478" s="299"/>
      <c r="S478" s="331"/>
    </row>
    <row r="479" spans="1:19" s="52" customFormat="1" ht="15" customHeight="1">
      <c r="A479" s="599"/>
      <c r="B479" s="557"/>
      <c r="C479" s="626"/>
      <c r="D479" s="191" t="s">
        <v>529</v>
      </c>
      <c r="E479" s="31"/>
      <c r="F479" s="33"/>
      <c r="G479" s="33"/>
      <c r="H479" s="33"/>
      <c r="I479" s="33"/>
      <c r="J479" s="34" t="str">
        <f t="shared" si="24"/>
        <v/>
      </c>
      <c r="K479" s="34" t="str">
        <f t="shared" si="25"/>
        <v/>
      </c>
      <c r="L479" s="34" t="str">
        <f t="shared" si="26"/>
        <v/>
      </c>
      <c r="M479" s="34" t="str">
        <f t="shared" si="27"/>
        <v/>
      </c>
      <c r="P479" s="299"/>
      <c r="Q479" s="169"/>
      <c r="R479" s="299"/>
      <c r="S479" s="331"/>
    </row>
    <row r="480" spans="1:19" s="52" customFormat="1" ht="15" customHeight="1">
      <c r="A480" s="599"/>
      <c r="B480" s="557"/>
      <c r="C480" s="626"/>
      <c r="D480" s="190" t="s">
        <v>738</v>
      </c>
      <c r="E480" s="31"/>
      <c r="F480" s="33"/>
      <c r="G480" s="33"/>
      <c r="H480" s="33"/>
      <c r="I480" s="33"/>
      <c r="J480" s="34" t="str">
        <f t="shared" si="24"/>
        <v/>
      </c>
      <c r="K480" s="34" t="str">
        <f t="shared" si="25"/>
        <v/>
      </c>
      <c r="L480" s="34" t="str">
        <f t="shared" si="26"/>
        <v/>
      </c>
      <c r="M480" s="34" t="str">
        <f t="shared" si="27"/>
        <v/>
      </c>
      <c r="P480" s="299"/>
      <c r="Q480" s="169"/>
      <c r="R480" s="299"/>
      <c r="S480" s="331"/>
    </row>
    <row r="481" spans="1:19" s="52" customFormat="1" ht="15" customHeight="1">
      <c r="A481" s="599"/>
      <c r="B481" s="557"/>
      <c r="C481" s="626"/>
      <c r="D481" s="191" t="s">
        <v>556</v>
      </c>
      <c r="E481" s="31"/>
      <c r="F481" s="33"/>
      <c r="G481" s="33"/>
      <c r="H481" s="33"/>
      <c r="I481" s="33"/>
      <c r="J481" s="34" t="str">
        <f t="shared" si="24"/>
        <v/>
      </c>
      <c r="K481" s="34" t="str">
        <f t="shared" si="25"/>
        <v/>
      </c>
      <c r="L481" s="34" t="str">
        <f t="shared" si="26"/>
        <v/>
      </c>
      <c r="M481" s="34" t="str">
        <f t="shared" si="27"/>
        <v/>
      </c>
      <c r="P481" s="299"/>
      <c r="Q481" s="169"/>
      <c r="R481" s="299"/>
      <c r="S481" s="331"/>
    </row>
    <row r="482" spans="1:19" s="52" customFormat="1" ht="15" customHeight="1">
      <c r="A482" s="599"/>
      <c r="B482" s="557"/>
      <c r="C482" s="605"/>
      <c r="D482" s="190" t="s">
        <v>616</v>
      </c>
      <c r="E482" s="31"/>
      <c r="F482" s="33"/>
      <c r="G482" s="33"/>
      <c r="H482" s="33"/>
      <c r="I482" s="33"/>
      <c r="J482" s="34" t="str">
        <f t="shared" ref="J482:J547" si="28">IFERROR((F482/E482),"")</f>
        <v/>
      </c>
      <c r="K482" s="34" t="str">
        <f t="shared" ref="K482:K547" si="29">IFERROR(((F482+G482)/E482),"")</f>
        <v/>
      </c>
      <c r="L482" s="34" t="str">
        <f t="shared" ref="L482:L547" si="30">IFERROR(((F482+G482+H482)/E482),"")</f>
        <v/>
      </c>
      <c r="M482" s="34" t="str">
        <f t="shared" ref="M482:M547" si="31">IFERROR(((F482+G482+H482+I482)/E482),"")</f>
        <v/>
      </c>
      <c r="P482" s="299"/>
      <c r="Q482" s="169"/>
      <c r="R482" s="299"/>
      <c r="S482" s="331"/>
    </row>
    <row r="483" spans="1:19" s="52" customFormat="1" ht="15" customHeight="1">
      <c r="A483" s="599"/>
      <c r="B483" s="557"/>
      <c r="C483" s="604" t="s">
        <v>6</v>
      </c>
      <c r="D483" s="190" t="s">
        <v>542</v>
      </c>
      <c r="E483" s="31"/>
      <c r="F483" s="33"/>
      <c r="G483" s="33"/>
      <c r="H483" s="33"/>
      <c r="I483" s="33"/>
      <c r="J483" s="34" t="str">
        <f t="shared" si="28"/>
        <v/>
      </c>
      <c r="K483" s="34" t="str">
        <f t="shared" si="29"/>
        <v/>
      </c>
      <c r="L483" s="34" t="str">
        <f t="shared" si="30"/>
        <v/>
      </c>
      <c r="M483" s="34" t="str">
        <f t="shared" si="31"/>
        <v/>
      </c>
      <c r="P483" s="299"/>
      <c r="Q483" s="169"/>
      <c r="R483" s="299"/>
      <c r="S483" s="331"/>
    </row>
    <row r="484" spans="1:19" s="52" customFormat="1" ht="15" customHeight="1">
      <c r="A484" s="599"/>
      <c r="B484" s="557"/>
      <c r="C484" s="626"/>
      <c r="D484" s="191" t="s">
        <v>527</v>
      </c>
      <c r="E484" s="31"/>
      <c r="F484" s="33"/>
      <c r="G484" s="33"/>
      <c r="H484" s="33"/>
      <c r="I484" s="33"/>
      <c r="J484" s="34" t="str">
        <f t="shared" si="28"/>
        <v/>
      </c>
      <c r="K484" s="34" t="str">
        <f t="shared" si="29"/>
        <v/>
      </c>
      <c r="L484" s="34" t="str">
        <f t="shared" si="30"/>
        <v/>
      </c>
      <c r="M484" s="34" t="str">
        <f t="shared" si="31"/>
        <v/>
      </c>
      <c r="P484" s="299"/>
      <c r="Q484" s="169"/>
      <c r="R484" s="299"/>
      <c r="S484" s="331"/>
    </row>
    <row r="485" spans="1:19" s="52" customFormat="1" ht="15" customHeight="1">
      <c r="A485" s="599"/>
      <c r="B485" s="557"/>
      <c r="C485" s="626"/>
      <c r="D485" s="191" t="s">
        <v>528</v>
      </c>
      <c r="E485" s="31"/>
      <c r="F485" s="33"/>
      <c r="G485" s="33"/>
      <c r="H485" s="33"/>
      <c r="I485" s="33"/>
      <c r="J485" s="34" t="str">
        <f t="shared" si="28"/>
        <v/>
      </c>
      <c r="K485" s="34" t="str">
        <f t="shared" si="29"/>
        <v/>
      </c>
      <c r="L485" s="34" t="str">
        <f t="shared" si="30"/>
        <v/>
      </c>
      <c r="M485" s="34" t="str">
        <f t="shared" si="31"/>
        <v/>
      </c>
      <c r="P485" s="299"/>
      <c r="Q485" s="169"/>
      <c r="R485" s="299"/>
      <c r="S485" s="331"/>
    </row>
    <row r="486" spans="1:19" s="52" customFormat="1" ht="15" customHeight="1">
      <c r="A486" s="599"/>
      <c r="B486" s="557"/>
      <c r="C486" s="626"/>
      <c r="D486" s="191" t="s">
        <v>529</v>
      </c>
      <c r="E486" s="31"/>
      <c r="F486" s="33"/>
      <c r="G486" s="33"/>
      <c r="H486" s="33"/>
      <c r="I486" s="33"/>
      <c r="J486" s="34" t="str">
        <f t="shared" si="28"/>
        <v/>
      </c>
      <c r="K486" s="34" t="str">
        <f t="shared" si="29"/>
        <v/>
      </c>
      <c r="L486" s="34" t="str">
        <f t="shared" si="30"/>
        <v/>
      </c>
      <c r="M486" s="34" t="str">
        <f t="shared" si="31"/>
        <v/>
      </c>
      <c r="P486" s="299"/>
      <c r="Q486" s="169"/>
      <c r="R486" s="299"/>
      <c r="S486" s="331"/>
    </row>
    <row r="487" spans="1:19" s="52" customFormat="1" ht="15" customHeight="1">
      <c r="A487" s="599"/>
      <c r="B487" s="557"/>
      <c r="C487" s="626"/>
      <c r="D487" s="190" t="s">
        <v>738</v>
      </c>
      <c r="E487" s="31"/>
      <c r="F487" s="33"/>
      <c r="G487" s="33"/>
      <c r="H487" s="33"/>
      <c r="I487" s="33"/>
      <c r="J487" s="34" t="str">
        <f t="shared" si="28"/>
        <v/>
      </c>
      <c r="K487" s="34" t="str">
        <f t="shared" si="29"/>
        <v/>
      </c>
      <c r="L487" s="34" t="str">
        <f t="shared" si="30"/>
        <v/>
      </c>
      <c r="M487" s="34" t="str">
        <f t="shared" si="31"/>
        <v/>
      </c>
      <c r="P487" s="299"/>
      <c r="Q487" s="169"/>
      <c r="R487" s="299"/>
      <c r="S487" s="331"/>
    </row>
    <row r="488" spans="1:19" s="52" customFormat="1" ht="15" customHeight="1">
      <c r="A488" s="600"/>
      <c r="B488" s="557"/>
      <c r="C488" s="605"/>
      <c r="D488" s="191" t="s">
        <v>556</v>
      </c>
      <c r="E488" s="31"/>
      <c r="F488" s="33"/>
      <c r="G488" s="33"/>
      <c r="H488" s="33"/>
      <c r="I488" s="33"/>
      <c r="J488" s="34" t="str">
        <f t="shared" si="28"/>
        <v/>
      </c>
      <c r="K488" s="34" t="str">
        <f t="shared" si="29"/>
        <v/>
      </c>
      <c r="L488" s="34" t="str">
        <f t="shared" si="30"/>
        <v/>
      </c>
      <c r="M488" s="34" t="str">
        <f t="shared" si="31"/>
        <v/>
      </c>
      <c r="P488" s="299"/>
      <c r="Q488" s="169"/>
      <c r="R488" s="299"/>
      <c r="S488" s="331"/>
    </row>
    <row r="489" spans="1:19" s="52" customFormat="1" ht="15" customHeight="1">
      <c r="A489" s="623">
        <v>20</v>
      </c>
      <c r="B489" s="556">
        <f>'1.Metas ATD H.'!B168</f>
        <v>0</v>
      </c>
      <c r="C489" s="604" t="s">
        <v>3</v>
      </c>
      <c r="D489" s="190" t="s">
        <v>542</v>
      </c>
      <c r="E489" s="31"/>
      <c r="F489" s="33"/>
      <c r="G489" s="33"/>
      <c r="H489" s="33"/>
      <c r="I489" s="33"/>
      <c r="J489" s="34" t="str">
        <f t="shared" si="28"/>
        <v/>
      </c>
      <c r="K489" s="34" t="str">
        <f t="shared" si="29"/>
        <v/>
      </c>
      <c r="L489" s="34" t="str">
        <f t="shared" si="30"/>
        <v/>
      </c>
      <c r="M489" s="34" t="str">
        <f t="shared" si="31"/>
        <v/>
      </c>
      <c r="P489" s="299"/>
      <c r="Q489" s="169"/>
      <c r="R489" s="299"/>
      <c r="S489" s="331"/>
    </row>
    <row r="490" spans="1:19" s="52" customFormat="1" ht="15" customHeight="1">
      <c r="A490" s="624"/>
      <c r="B490" s="557"/>
      <c r="C490" s="626"/>
      <c r="D490" s="191" t="s">
        <v>527</v>
      </c>
      <c r="E490" s="31"/>
      <c r="F490" s="33"/>
      <c r="G490" s="33"/>
      <c r="H490" s="33"/>
      <c r="I490" s="33"/>
      <c r="J490" s="34" t="str">
        <f t="shared" si="28"/>
        <v/>
      </c>
      <c r="K490" s="34" t="str">
        <f t="shared" si="29"/>
        <v/>
      </c>
      <c r="L490" s="34" t="str">
        <f t="shared" si="30"/>
        <v/>
      </c>
      <c r="M490" s="34" t="str">
        <f t="shared" si="31"/>
        <v/>
      </c>
      <c r="P490" s="299"/>
      <c r="Q490" s="169"/>
      <c r="R490" s="299"/>
      <c r="S490" s="331"/>
    </row>
    <row r="491" spans="1:19" s="52" customFormat="1" ht="15" customHeight="1">
      <c r="A491" s="624"/>
      <c r="B491" s="557"/>
      <c r="C491" s="626"/>
      <c r="D491" s="191" t="s">
        <v>528</v>
      </c>
      <c r="E491" s="31"/>
      <c r="F491" s="33"/>
      <c r="G491" s="33"/>
      <c r="H491" s="33"/>
      <c r="I491" s="33"/>
      <c r="J491" s="34" t="str">
        <f t="shared" si="28"/>
        <v/>
      </c>
      <c r="K491" s="34" t="str">
        <f t="shared" si="29"/>
        <v/>
      </c>
      <c r="L491" s="34" t="str">
        <f t="shared" si="30"/>
        <v/>
      </c>
      <c r="M491" s="34" t="str">
        <f t="shared" si="31"/>
        <v/>
      </c>
      <c r="P491" s="299"/>
      <c r="Q491" s="169"/>
      <c r="R491" s="299"/>
      <c r="S491" s="331"/>
    </row>
    <row r="492" spans="1:19" s="52" customFormat="1" ht="15" customHeight="1">
      <c r="A492" s="624"/>
      <c r="B492" s="557"/>
      <c r="C492" s="626"/>
      <c r="D492" s="191" t="s">
        <v>529</v>
      </c>
      <c r="E492" s="31"/>
      <c r="F492" s="33"/>
      <c r="G492" s="33"/>
      <c r="H492" s="33"/>
      <c r="I492" s="33"/>
      <c r="J492" s="34" t="str">
        <f t="shared" si="28"/>
        <v/>
      </c>
      <c r="K492" s="34" t="str">
        <f t="shared" si="29"/>
        <v/>
      </c>
      <c r="L492" s="34" t="str">
        <f t="shared" si="30"/>
        <v/>
      </c>
      <c r="M492" s="34" t="str">
        <f t="shared" si="31"/>
        <v/>
      </c>
      <c r="P492" s="299"/>
      <c r="Q492" s="169"/>
      <c r="R492" s="299"/>
      <c r="S492" s="331"/>
    </row>
    <row r="493" spans="1:19" s="52" customFormat="1" ht="15" customHeight="1">
      <c r="A493" s="624"/>
      <c r="B493" s="557"/>
      <c r="C493" s="626"/>
      <c r="D493" s="190" t="s">
        <v>738</v>
      </c>
      <c r="E493" s="31"/>
      <c r="F493" s="33"/>
      <c r="G493" s="33"/>
      <c r="H493" s="33"/>
      <c r="I493" s="33"/>
      <c r="J493" s="34" t="str">
        <f t="shared" si="28"/>
        <v/>
      </c>
      <c r="K493" s="34" t="str">
        <f t="shared" si="29"/>
        <v/>
      </c>
      <c r="L493" s="34" t="str">
        <f t="shared" si="30"/>
        <v/>
      </c>
      <c r="M493" s="34" t="str">
        <f t="shared" si="31"/>
        <v/>
      </c>
      <c r="P493" s="299"/>
      <c r="Q493" s="169"/>
      <c r="R493" s="299"/>
      <c r="S493" s="331"/>
    </row>
    <row r="494" spans="1:19" s="52" customFormat="1" ht="15" customHeight="1">
      <c r="A494" s="624"/>
      <c r="B494" s="557"/>
      <c r="C494" s="605"/>
      <c r="D494" s="191" t="s">
        <v>556</v>
      </c>
      <c r="E494" s="31"/>
      <c r="F494" s="33"/>
      <c r="G494" s="33"/>
      <c r="H494" s="33"/>
      <c r="I494" s="33"/>
      <c r="J494" s="34" t="str">
        <f t="shared" si="28"/>
        <v/>
      </c>
      <c r="K494" s="34" t="str">
        <f t="shared" si="29"/>
        <v/>
      </c>
      <c r="L494" s="34" t="str">
        <f t="shared" si="30"/>
        <v/>
      </c>
      <c r="M494" s="34" t="str">
        <f t="shared" si="31"/>
        <v/>
      </c>
      <c r="P494" s="299"/>
      <c r="Q494" s="169"/>
      <c r="R494" s="299"/>
      <c r="S494" s="331"/>
    </row>
    <row r="495" spans="1:19" s="52" customFormat="1" ht="15" customHeight="1">
      <c r="A495" s="624"/>
      <c r="B495" s="557"/>
      <c r="C495" s="604" t="s">
        <v>4</v>
      </c>
      <c r="D495" s="190" t="s">
        <v>542</v>
      </c>
      <c r="E495" s="31"/>
      <c r="F495" s="33"/>
      <c r="G495" s="33"/>
      <c r="H495" s="33"/>
      <c r="I495" s="33"/>
      <c r="J495" s="34" t="str">
        <f t="shared" si="28"/>
        <v/>
      </c>
      <c r="K495" s="34" t="str">
        <f t="shared" si="29"/>
        <v/>
      </c>
      <c r="L495" s="34" t="str">
        <f t="shared" si="30"/>
        <v/>
      </c>
      <c r="M495" s="34" t="str">
        <f t="shared" si="31"/>
        <v/>
      </c>
      <c r="P495" s="299"/>
      <c r="Q495" s="169"/>
      <c r="R495" s="299"/>
      <c r="S495" s="331"/>
    </row>
    <row r="496" spans="1:19" s="52" customFormat="1" ht="15" customHeight="1">
      <c r="A496" s="624"/>
      <c r="B496" s="557"/>
      <c r="C496" s="626"/>
      <c r="D496" s="191" t="s">
        <v>527</v>
      </c>
      <c r="E496" s="31"/>
      <c r="F496" s="33"/>
      <c r="G496" s="33"/>
      <c r="H496" s="33"/>
      <c r="I496" s="33"/>
      <c r="J496" s="34" t="str">
        <f t="shared" si="28"/>
        <v/>
      </c>
      <c r="K496" s="34" t="str">
        <f t="shared" si="29"/>
        <v/>
      </c>
      <c r="L496" s="34" t="str">
        <f t="shared" si="30"/>
        <v/>
      </c>
      <c r="M496" s="34" t="str">
        <f t="shared" si="31"/>
        <v/>
      </c>
      <c r="P496" s="299"/>
      <c r="Q496" s="169"/>
      <c r="R496" s="299"/>
      <c r="S496" s="331"/>
    </row>
    <row r="497" spans="1:19" s="52" customFormat="1" ht="15" customHeight="1">
      <c r="A497" s="624"/>
      <c r="B497" s="557"/>
      <c r="C497" s="626"/>
      <c r="D497" s="191" t="s">
        <v>528</v>
      </c>
      <c r="E497" s="31"/>
      <c r="F497" s="33"/>
      <c r="G497" s="33"/>
      <c r="H497" s="33"/>
      <c r="I497" s="33"/>
      <c r="J497" s="34" t="str">
        <f t="shared" si="28"/>
        <v/>
      </c>
      <c r="K497" s="34" t="str">
        <f t="shared" si="29"/>
        <v/>
      </c>
      <c r="L497" s="34" t="str">
        <f t="shared" si="30"/>
        <v/>
      </c>
      <c r="M497" s="34" t="str">
        <f t="shared" si="31"/>
        <v/>
      </c>
      <c r="P497" s="299"/>
      <c r="Q497" s="169"/>
      <c r="R497" s="299"/>
      <c r="S497" s="331"/>
    </row>
    <row r="498" spans="1:19" s="52" customFormat="1" ht="15" customHeight="1">
      <c r="A498" s="624"/>
      <c r="B498" s="557"/>
      <c r="C498" s="626"/>
      <c r="D498" s="191" t="s">
        <v>529</v>
      </c>
      <c r="E498" s="31"/>
      <c r="F498" s="33"/>
      <c r="G498" s="33"/>
      <c r="H498" s="33"/>
      <c r="I498" s="33"/>
      <c r="J498" s="34" t="str">
        <f t="shared" si="28"/>
        <v/>
      </c>
      <c r="K498" s="34" t="str">
        <f t="shared" si="29"/>
        <v/>
      </c>
      <c r="L498" s="34" t="str">
        <f t="shared" si="30"/>
        <v/>
      </c>
      <c r="M498" s="34" t="str">
        <f t="shared" si="31"/>
        <v/>
      </c>
      <c r="P498" s="299"/>
      <c r="Q498" s="169"/>
      <c r="R498" s="299"/>
      <c r="S498" s="331"/>
    </row>
    <row r="499" spans="1:19" s="52" customFormat="1" ht="15" customHeight="1">
      <c r="A499" s="624"/>
      <c r="B499" s="557"/>
      <c r="C499" s="626"/>
      <c r="D499" s="190" t="s">
        <v>738</v>
      </c>
      <c r="E499" s="31"/>
      <c r="F499" s="33"/>
      <c r="G499" s="33"/>
      <c r="H499" s="33"/>
      <c r="I499" s="33"/>
      <c r="J499" s="34" t="str">
        <f t="shared" si="28"/>
        <v/>
      </c>
      <c r="K499" s="34" t="str">
        <f t="shared" si="29"/>
        <v/>
      </c>
      <c r="L499" s="34" t="str">
        <f t="shared" si="30"/>
        <v/>
      </c>
      <c r="M499" s="34" t="str">
        <f t="shared" si="31"/>
        <v/>
      </c>
      <c r="P499" s="299"/>
      <c r="Q499" s="169"/>
      <c r="R499" s="299"/>
      <c r="S499" s="331"/>
    </row>
    <row r="500" spans="1:19" s="52" customFormat="1" ht="15" customHeight="1">
      <c r="A500" s="624"/>
      <c r="B500" s="557"/>
      <c r="C500" s="605"/>
      <c r="D500" s="191" t="s">
        <v>556</v>
      </c>
      <c r="E500" s="31"/>
      <c r="F500" s="33"/>
      <c r="G500" s="33"/>
      <c r="H500" s="33"/>
      <c r="I500" s="33"/>
      <c r="J500" s="34" t="str">
        <f t="shared" si="28"/>
        <v/>
      </c>
      <c r="K500" s="34" t="str">
        <f t="shared" si="29"/>
        <v/>
      </c>
      <c r="L500" s="34" t="str">
        <f t="shared" si="30"/>
        <v/>
      </c>
      <c r="M500" s="34" t="str">
        <f t="shared" si="31"/>
        <v/>
      </c>
      <c r="P500" s="299"/>
      <c r="Q500" s="169"/>
      <c r="R500" s="299"/>
      <c r="S500" s="331"/>
    </row>
    <row r="501" spans="1:19" s="52" customFormat="1" ht="15" customHeight="1">
      <c r="A501" s="624"/>
      <c r="B501" s="557"/>
      <c r="C501" s="604" t="s">
        <v>5</v>
      </c>
      <c r="D501" s="190" t="s">
        <v>542</v>
      </c>
      <c r="E501" s="31"/>
      <c r="F501" s="33"/>
      <c r="G501" s="33"/>
      <c r="H501" s="33"/>
      <c r="I501" s="33"/>
      <c r="J501" s="34" t="str">
        <f t="shared" si="28"/>
        <v/>
      </c>
      <c r="K501" s="34" t="str">
        <f t="shared" si="29"/>
        <v/>
      </c>
      <c r="L501" s="34" t="str">
        <f t="shared" si="30"/>
        <v/>
      </c>
      <c r="M501" s="34" t="str">
        <f t="shared" si="31"/>
        <v/>
      </c>
      <c r="P501" s="299"/>
      <c r="Q501" s="169"/>
      <c r="R501" s="299"/>
      <c r="S501" s="331"/>
    </row>
    <row r="502" spans="1:19" s="52" customFormat="1" ht="15" customHeight="1">
      <c r="A502" s="624"/>
      <c r="B502" s="557"/>
      <c r="C502" s="626"/>
      <c r="D502" s="191" t="s">
        <v>527</v>
      </c>
      <c r="E502" s="31"/>
      <c r="F502" s="33"/>
      <c r="G502" s="33"/>
      <c r="H502" s="33"/>
      <c r="I502" s="33"/>
      <c r="J502" s="34" t="str">
        <f t="shared" si="28"/>
        <v/>
      </c>
      <c r="K502" s="34" t="str">
        <f t="shared" si="29"/>
        <v/>
      </c>
      <c r="L502" s="34" t="str">
        <f t="shared" si="30"/>
        <v/>
      </c>
      <c r="M502" s="34" t="str">
        <f t="shared" si="31"/>
        <v/>
      </c>
      <c r="P502" s="299"/>
      <c r="Q502" s="169"/>
      <c r="R502" s="299"/>
      <c r="S502" s="331"/>
    </row>
    <row r="503" spans="1:19" s="52" customFormat="1" ht="15" customHeight="1">
      <c r="A503" s="624"/>
      <c r="B503" s="557"/>
      <c r="C503" s="626"/>
      <c r="D503" s="191" t="s">
        <v>528</v>
      </c>
      <c r="E503" s="31"/>
      <c r="F503" s="33"/>
      <c r="G503" s="33"/>
      <c r="H503" s="33"/>
      <c r="I503" s="33"/>
      <c r="J503" s="34" t="str">
        <f t="shared" si="28"/>
        <v/>
      </c>
      <c r="K503" s="34" t="str">
        <f t="shared" si="29"/>
        <v/>
      </c>
      <c r="L503" s="34" t="str">
        <f t="shared" si="30"/>
        <v/>
      </c>
      <c r="M503" s="34" t="str">
        <f t="shared" si="31"/>
        <v/>
      </c>
      <c r="P503" s="299"/>
      <c r="Q503" s="169"/>
      <c r="R503" s="299"/>
      <c r="S503" s="331"/>
    </row>
    <row r="504" spans="1:19" s="52" customFormat="1" ht="15" customHeight="1">
      <c r="A504" s="624"/>
      <c r="B504" s="557"/>
      <c r="C504" s="626"/>
      <c r="D504" s="191" t="s">
        <v>529</v>
      </c>
      <c r="E504" s="31"/>
      <c r="F504" s="33"/>
      <c r="G504" s="33"/>
      <c r="H504" s="33"/>
      <c r="I504" s="33"/>
      <c r="J504" s="34" t="str">
        <f t="shared" si="28"/>
        <v/>
      </c>
      <c r="K504" s="34" t="str">
        <f t="shared" si="29"/>
        <v/>
      </c>
      <c r="L504" s="34" t="str">
        <f t="shared" si="30"/>
        <v/>
      </c>
      <c r="M504" s="34" t="str">
        <f t="shared" si="31"/>
        <v/>
      </c>
      <c r="P504" s="299"/>
      <c r="Q504" s="169"/>
      <c r="R504" s="299"/>
      <c r="S504" s="331"/>
    </row>
    <row r="505" spans="1:19" s="52" customFormat="1" ht="15" customHeight="1">
      <c r="A505" s="624"/>
      <c r="B505" s="557"/>
      <c r="C505" s="626"/>
      <c r="D505" s="190" t="s">
        <v>738</v>
      </c>
      <c r="E505" s="31"/>
      <c r="F505" s="33"/>
      <c r="G505" s="33"/>
      <c r="H505" s="33"/>
      <c r="I505" s="33"/>
      <c r="J505" s="34" t="str">
        <f t="shared" si="28"/>
        <v/>
      </c>
      <c r="K505" s="34" t="str">
        <f t="shared" si="29"/>
        <v/>
      </c>
      <c r="L505" s="34" t="str">
        <f t="shared" si="30"/>
        <v/>
      </c>
      <c r="M505" s="34" t="str">
        <f t="shared" si="31"/>
        <v/>
      </c>
      <c r="P505" s="299"/>
      <c r="Q505" s="169"/>
      <c r="R505" s="299"/>
      <c r="S505" s="331"/>
    </row>
    <row r="506" spans="1:19" s="52" customFormat="1" ht="15" customHeight="1">
      <c r="A506" s="624"/>
      <c r="B506" s="557"/>
      <c r="C506" s="626"/>
      <c r="D506" s="191" t="s">
        <v>556</v>
      </c>
      <c r="E506" s="31"/>
      <c r="F506" s="33"/>
      <c r="G506" s="33"/>
      <c r="H506" s="33"/>
      <c r="I506" s="33"/>
      <c r="J506" s="34" t="str">
        <f t="shared" si="28"/>
        <v/>
      </c>
      <c r="K506" s="34" t="str">
        <f t="shared" si="29"/>
        <v/>
      </c>
      <c r="L506" s="34" t="str">
        <f t="shared" si="30"/>
        <v/>
      </c>
      <c r="M506" s="34" t="str">
        <f t="shared" si="31"/>
        <v/>
      </c>
      <c r="P506" s="299"/>
      <c r="Q506" s="169"/>
      <c r="R506" s="299"/>
      <c r="S506" s="331"/>
    </row>
    <row r="507" spans="1:19" s="52" customFormat="1" ht="15" customHeight="1">
      <c r="A507" s="624"/>
      <c r="B507" s="557"/>
      <c r="C507" s="605"/>
      <c r="D507" s="190" t="s">
        <v>616</v>
      </c>
      <c r="E507" s="31"/>
      <c r="F507" s="33"/>
      <c r="G507" s="33"/>
      <c r="H507" s="33"/>
      <c r="I507" s="33"/>
      <c r="J507" s="34" t="str">
        <f t="shared" si="28"/>
        <v/>
      </c>
      <c r="K507" s="34" t="str">
        <f t="shared" si="29"/>
        <v/>
      </c>
      <c r="L507" s="34" t="str">
        <f t="shared" si="30"/>
        <v/>
      </c>
      <c r="M507" s="34" t="str">
        <f t="shared" si="31"/>
        <v/>
      </c>
      <c r="P507" s="299"/>
      <c r="Q507" s="169"/>
      <c r="R507" s="299"/>
      <c r="S507" s="331"/>
    </row>
    <row r="508" spans="1:19" s="52" customFormat="1" ht="15" customHeight="1">
      <c r="A508" s="624"/>
      <c r="B508" s="557"/>
      <c r="C508" s="604" t="s">
        <v>6</v>
      </c>
      <c r="D508" s="190" t="s">
        <v>542</v>
      </c>
      <c r="E508" s="31"/>
      <c r="F508" s="33"/>
      <c r="G508" s="33"/>
      <c r="H508" s="33"/>
      <c r="I508" s="33"/>
      <c r="J508" s="34" t="str">
        <f t="shared" si="28"/>
        <v/>
      </c>
      <c r="K508" s="34" t="str">
        <f t="shared" si="29"/>
        <v/>
      </c>
      <c r="L508" s="34" t="str">
        <f t="shared" si="30"/>
        <v/>
      </c>
      <c r="M508" s="34" t="str">
        <f t="shared" si="31"/>
        <v/>
      </c>
      <c r="P508" s="299"/>
      <c r="Q508" s="169"/>
      <c r="R508" s="299"/>
      <c r="S508" s="331"/>
    </row>
    <row r="509" spans="1:19" s="52" customFormat="1" ht="15" customHeight="1">
      <c r="A509" s="624"/>
      <c r="B509" s="557"/>
      <c r="C509" s="626"/>
      <c r="D509" s="191" t="s">
        <v>527</v>
      </c>
      <c r="E509" s="31"/>
      <c r="F509" s="33"/>
      <c r="G509" s="33"/>
      <c r="H509" s="33"/>
      <c r="I509" s="33"/>
      <c r="J509" s="34" t="str">
        <f t="shared" si="28"/>
        <v/>
      </c>
      <c r="K509" s="34" t="str">
        <f t="shared" si="29"/>
        <v/>
      </c>
      <c r="L509" s="34" t="str">
        <f t="shared" si="30"/>
        <v/>
      </c>
      <c r="M509" s="34" t="str">
        <f t="shared" si="31"/>
        <v/>
      </c>
      <c r="P509" s="299"/>
      <c r="Q509" s="169"/>
      <c r="R509" s="299"/>
      <c r="S509" s="331"/>
    </row>
    <row r="510" spans="1:19" s="52" customFormat="1" ht="15" customHeight="1">
      <c r="A510" s="624"/>
      <c r="B510" s="557"/>
      <c r="C510" s="626"/>
      <c r="D510" s="191" t="s">
        <v>528</v>
      </c>
      <c r="E510" s="31"/>
      <c r="F510" s="33"/>
      <c r="G510" s="33"/>
      <c r="H510" s="33"/>
      <c r="I510" s="33"/>
      <c r="J510" s="34" t="str">
        <f t="shared" si="28"/>
        <v/>
      </c>
      <c r="K510" s="34" t="str">
        <f t="shared" si="29"/>
        <v/>
      </c>
      <c r="L510" s="34" t="str">
        <f t="shared" si="30"/>
        <v/>
      </c>
      <c r="M510" s="34" t="str">
        <f t="shared" si="31"/>
        <v/>
      </c>
      <c r="P510" s="299"/>
      <c r="Q510" s="169"/>
      <c r="R510" s="299"/>
      <c r="S510" s="331"/>
    </row>
    <row r="511" spans="1:19" s="52" customFormat="1" ht="15" customHeight="1">
      <c r="A511" s="624"/>
      <c r="B511" s="557"/>
      <c r="C511" s="626"/>
      <c r="D511" s="191" t="s">
        <v>529</v>
      </c>
      <c r="E511" s="31"/>
      <c r="F511" s="33"/>
      <c r="G511" s="33"/>
      <c r="H511" s="33"/>
      <c r="I511" s="33"/>
      <c r="J511" s="34" t="str">
        <f t="shared" si="28"/>
        <v/>
      </c>
      <c r="K511" s="34" t="str">
        <f t="shared" si="29"/>
        <v/>
      </c>
      <c r="L511" s="34" t="str">
        <f t="shared" si="30"/>
        <v/>
      </c>
      <c r="M511" s="34" t="str">
        <f t="shared" si="31"/>
        <v/>
      </c>
      <c r="P511" s="299"/>
      <c r="Q511" s="169"/>
      <c r="R511" s="299"/>
      <c r="S511" s="331"/>
    </row>
    <row r="512" spans="1:19" s="52" customFormat="1" ht="15" customHeight="1">
      <c r="A512" s="624"/>
      <c r="B512" s="557"/>
      <c r="C512" s="626"/>
      <c r="D512" s="190" t="s">
        <v>738</v>
      </c>
      <c r="E512" s="31"/>
      <c r="F512" s="33"/>
      <c r="G512" s="33"/>
      <c r="H512" s="33"/>
      <c r="I512" s="33"/>
      <c r="J512" s="34" t="str">
        <f t="shared" si="28"/>
        <v/>
      </c>
      <c r="K512" s="34" t="str">
        <f t="shared" si="29"/>
        <v/>
      </c>
      <c r="L512" s="34" t="str">
        <f t="shared" si="30"/>
        <v/>
      </c>
      <c r="M512" s="34" t="str">
        <f t="shared" si="31"/>
        <v/>
      </c>
      <c r="P512" s="299"/>
      <c r="Q512" s="169"/>
      <c r="R512" s="299"/>
      <c r="S512" s="331"/>
    </row>
    <row r="513" spans="1:19" s="52" customFormat="1" ht="15" customHeight="1">
      <c r="A513" s="625"/>
      <c r="B513" s="557"/>
      <c r="C513" s="605"/>
      <c r="D513" s="191" t="s">
        <v>556</v>
      </c>
      <c r="E513" s="31"/>
      <c r="F513" s="33"/>
      <c r="G513" s="33"/>
      <c r="H513" s="33"/>
      <c r="I513" s="33"/>
      <c r="J513" s="34" t="str">
        <f t="shared" si="28"/>
        <v/>
      </c>
      <c r="K513" s="34" t="str">
        <f t="shared" si="29"/>
        <v/>
      </c>
      <c r="L513" s="34" t="str">
        <f t="shared" si="30"/>
        <v/>
      </c>
      <c r="M513" s="34" t="str">
        <f t="shared" si="31"/>
        <v/>
      </c>
      <c r="P513" s="299"/>
      <c r="Q513" s="169"/>
      <c r="R513" s="299"/>
      <c r="S513" s="331"/>
    </row>
    <row r="514" spans="1:19" s="52" customFormat="1" ht="15" customHeight="1">
      <c r="A514" s="598">
        <v>21</v>
      </c>
      <c r="B514" s="556">
        <f>'1.Metas ATD H.'!B176</f>
        <v>0</v>
      </c>
      <c r="C514" s="604" t="s">
        <v>3</v>
      </c>
      <c r="D514" s="190" t="s">
        <v>542</v>
      </c>
      <c r="E514" s="31"/>
      <c r="F514" s="33"/>
      <c r="G514" s="33"/>
      <c r="H514" s="33"/>
      <c r="I514" s="33"/>
      <c r="J514" s="34" t="str">
        <f t="shared" si="28"/>
        <v/>
      </c>
      <c r="K514" s="34" t="str">
        <f t="shared" si="29"/>
        <v/>
      </c>
      <c r="L514" s="34" t="str">
        <f t="shared" si="30"/>
        <v/>
      </c>
      <c r="M514" s="34" t="str">
        <f t="shared" si="31"/>
        <v/>
      </c>
      <c r="P514" s="299"/>
      <c r="Q514" s="169"/>
      <c r="R514" s="299"/>
      <c r="S514" s="331"/>
    </row>
    <row r="515" spans="1:19" s="52" customFormat="1" ht="15" customHeight="1">
      <c r="A515" s="599"/>
      <c r="B515" s="557"/>
      <c r="C515" s="626"/>
      <c r="D515" s="191" t="s">
        <v>527</v>
      </c>
      <c r="E515" s="31"/>
      <c r="F515" s="33"/>
      <c r="G515" s="33"/>
      <c r="H515" s="33"/>
      <c r="I515" s="33"/>
      <c r="J515" s="34" t="str">
        <f t="shared" si="28"/>
        <v/>
      </c>
      <c r="K515" s="34" t="str">
        <f t="shared" si="29"/>
        <v/>
      </c>
      <c r="L515" s="34" t="str">
        <f t="shared" si="30"/>
        <v/>
      </c>
      <c r="M515" s="34" t="str">
        <f t="shared" si="31"/>
        <v/>
      </c>
      <c r="P515" s="299"/>
      <c r="Q515" s="169"/>
      <c r="R515" s="299"/>
      <c r="S515" s="331"/>
    </row>
    <row r="516" spans="1:19" s="52" customFormat="1" ht="15" customHeight="1">
      <c r="A516" s="599"/>
      <c r="B516" s="557"/>
      <c r="C516" s="626"/>
      <c r="D516" s="191" t="s">
        <v>528</v>
      </c>
      <c r="E516" s="31"/>
      <c r="F516" s="33"/>
      <c r="G516" s="33"/>
      <c r="H516" s="33"/>
      <c r="I516" s="33"/>
      <c r="J516" s="34" t="str">
        <f t="shared" si="28"/>
        <v/>
      </c>
      <c r="K516" s="34" t="str">
        <f t="shared" si="29"/>
        <v/>
      </c>
      <c r="L516" s="34" t="str">
        <f t="shared" si="30"/>
        <v/>
      </c>
      <c r="M516" s="34" t="str">
        <f t="shared" si="31"/>
        <v/>
      </c>
      <c r="P516" s="299"/>
      <c r="Q516" s="169"/>
      <c r="R516" s="299"/>
      <c r="S516" s="331"/>
    </row>
    <row r="517" spans="1:19" s="52" customFormat="1" ht="15" customHeight="1">
      <c r="A517" s="599"/>
      <c r="B517" s="557"/>
      <c r="C517" s="626"/>
      <c r="D517" s="191" t="s">
        <v>529</v>
      </c>
      <c r="E517" s="31"/>
      <c r="F517" s="33"/>
      <c r="G517" s="33"/>
      <c r="H517" s="33"/>
      <c r="I517" s="33"/>
      <c r="J517" s="34" t="str">
        <f t="shared" si="28"/>
        <v/>
      </c>
      <c r="K517" s="34" t="str">
        <f t="shared" si="29"/>
        <v/>
      </c>
      <c r="L517" s="34" t="str">
        <f t="shared" si="30"/>
        <v/>
      </c>
      <c r="M517" s="34" t="str">
        <f t="shared" si="31"/>
        <v/>
      </c>
      <c r="P517" s="299"/>
      <c r="Q517" s="169"/>
      <c r="R517" s="299"/>
      <c r="S517" s="331"/>
    </row>
    <row r="518" spans="1:19" s="52" customFormat="1" ht="15" customHeight="1">
      <c r="A518" s="599"/>
      <c r="B518" s="557"/>
      <c r="C518" s="626"/>
      <c r="D518" s="190" t="s">
        <v>738</v>
      </c>
      <c r="E518" s="31"/>
      <c r="F518" s="33"/>
      <c r="G518" s="33"/>
      <c r="H518" s="33"/>
      <c r="I518" s="33"/>
      <c r="J518" s="34" t="str">
        <f t="shared" si="28"/>
        <v/>
      </c>
      <c r="K518" s="34" t="str">
        <f t="shared" si="29"/>
        <v/>
      </c>
      <c r="L518" s="34" t="str">
        <f t="shared" si="30"/>
        <v/>
      </c>
      <c r="M518" s="34" t="str">
        <f t="shared" si="31"/>
        <v/>
      </c>
      <c r="P518" s="299"/>
      <c r="Q518" s="169"/>
      <c r="R518" s="299"/>
      <c r="S518" s="331"/>
    </row>
    <row r="519" spans="1:19" s="52" customFormat="1" ht="15" customHeight="1">
      <c r="A519" s="599"/>
      <c r="B519" s="557"/>
      <c r="C519" s="605"/>
      <c r="D519" s="191" t="s">
        <v>556</v>
      </c>
      <c r="E519" s="31"/>
      <c r="F519" s="33"/>
      <c r="G519" s="33"/>
      <c r="H519" s="33"/>
      <c r="I519" s="33"/>
      <c r="J519" s="34" t="str">
        <f t="shared" si="28"/>
        <v/>
      </c>
      <c r="K519" s="34" t="str">
        <f t="shared" si="29"/>
        <v/>
      </c>
      <c r="L519" s="34" t="str">
        <f t="shared" si="30"/>
        <v/>
      </c>
      <c r="M519" s="34" t="str">
        <f t="shared" si="31"/>
        <v/>
      </c>
      <c r="P519" s="299"/>
      <c r="Q519" s="169"/>
      <c r="R519" s="299"/>
      <c r="S519" s="331"/>
    </row>
    <row r="520" spans="1:19" s="52" customFormat="1" ht="15" customHeight="1">
      <c r="A520" s="599"/>
      <c r="B520" s="557"/>
      <c r="C520" s="604" t="s">
        <v>4</v>
      </c>
      <c r="D520" s="190" t="s">
        <v>542</v>
      </c>
      <c r="E520" s="31"/>
      <c r="F520" s="33"/>
      <c r="G520" s="33"/>
      <c r="H520" s="33"/>
      <c r="I520" s="33"/>
      <c r="J520" s="34" t="str">
        <f t="shared" si="28"/>
        <v/>
      </c>
      <c r="K520" s="34" t="str">
        <f t="shared" si="29"/>
        <v/>
      </c>
      <c r="L520" s="34" t="str">
        <f t="shared" si="30"/>
        <v/>
      </c>
      <c r="M520" s="34" t="str">
        <f t="shared" si="31"/>
        <v/>
      </c>
      <c r="P520" s="299"/>
      <c r="Q520" s="169"/>
      <c r="R520" s="299"/>
      <c r="S520" s="331"/>
    </row>
    <row r="521" spans="1:19" s="52" customFormat="1" ht="15" customHeight="1">
      <c r="A521" s="599"/>
      <c r="B521" s="557"/>
      <c r="C521" s="626"/>
      <c r="D521" s="191" t="s">
        <v>527</v>
      </c>
      <c r="E521" s="31"/>
      <c r="F521" s="33"/>
      <c r="G521" s="33"/>
      <c r="H521" s="33"/>
      <c r="I521" s="33"/>
      <c r="J521" s="34" t="str">
        <f t="shared" si="28"/>
        <v/>
      </c>
      <c r="K521" s="34" t="str">
        <f t="shared" si="29"/>
        <v/>
      </c>
      <c r="L521" s="34" t="str">
        <f t="shared" si="30"/>
        <v/>
      </c>
      <c r="M521" s="34" t="str">
        <f t="shared" si="31"/>
        <v/>
      </c>
      <c r="P521" s="299"/>
      <c r="Q521" s="169"/>
      <c r="R521" s="299"/>
      <c r="S521" s="331"/>
    </row>
    <row r="522" spans="1:19" s="52" customFormat="1" ht="15" customHeight="1">
      <c r="A522" s="599"/>
      <c r="B522" s="557"/>
      <c r="C522" s="626"/>
      <c r="D522" s="191" t="s">
        <v>528</v>
      </c>
      <c r="E522" s="31"/>
      <c r="F522" s="33"/>
      <c r="G522" s="33"/>
      <c r="H522" s="33"/>
      <c r="I522" s="33"/>
      <c r="J522" s="34" t="str">
        <f t="shared" si="28"/>
        <v/>
      </c>
      <c r="K522" s="34" t="str">
        <f t="shared" si="29"/>
        <v/>
      </c>
      <c r="L522" s="34" t="str">
        <f t="shared" si="30"/>
        <v/>
      </c>
      <c r="M522" s="34" t="str">
        <f t="shared" si="31"/>
        <v/>
      </c>
      <c r="P522" s="299"/>
      <c r="Q522" s="169"/>
      <c r="R522" s="299"/>
      <c r="S522" s="331"/>
    </row>
    <row r="523" spans="1:19" s="52" customFormat="1" ht="15" customHeight="1">
      <c r="A523" s="599"/>
      <c r="B523" s="557"/>
      <c r="C523" s="626"/>
      <c r="D523" s="191" t="s">
        <v>529</v>
      </c>
      <c r="E523" s="31"/>
      <c r="F523" s="33"/>
      <c r="G523" s="33"/>
      <c r="H523" s="33"/>
      <c r="I523" s="33"/>
      <c r="J523" s="34" t="str">
        <f t="shared" si="28"/>
        <v/>
      </c>
      <c r="K523" s="34" t="str">
        <f t="shared" si="29"/>
        <v/>
      </c>
      <c r="L523" s="34" t="str">
        <f t="shared" si="30"/>
        <v/>
      </c>
      <c r="M523" s="34" t="str">
        <f t="shared" si="31"/>
        <v/>
      </c>
      <c r="P523" s="299"/>
      <c r="Q523" s="169"/>
      <c r="R523" s="299"/>
      <c r="S523" s="331"/>
    </row>
    <row r="524" spans="1:19" s="52" customFormat="1" ht="15" customHeight="1">
      <c r="A524" s="599"/>
      <c r="B524" s="557"/>
      <c r="C524" s="626"/>
      <c r="D524" s="190" t="s">
        <v>738</v>
      </c>
      <c r="E524" s="31"/>
      <c r="F524" s="33"/>
      <c r="G524" s="33"/>
      <c r="H524" s="33"/>
      <c r="I524" s="33"/>
      <c r="J524" s="34" t="str">
        <f t="shared" si="28"/>
        <v/>
      </c>
      <c r="K524" s="34" t="str">
        <f t="shared" si="29"/>
        <v/>
      </c>
      <c r="L524" s="34" t="str">
        <f t="shared" si="30"/>
        <v/>
      </c>
      <c r="M524" s="34" t="str">
        <f t="shared" si="31"/>
        <v/>
      </c>
      <c r="P524" s="299"/>
      <c r="Q524" s="169"/>
      <c r="R524" s="299"/>
      <c r="S524" s="331"/>
    </row>
    <row r="525" spans="1:19" s="52" customFormat="1" ht="15" customHeight="1">
      <c r="A525" s="599"/>
      <c r="B525" s="557"/>
      <c r="C525" s="605"/>
      <c r="D525" s="191" t="s">
        <v>556</v>
      </c>
      <c r="E525" s="31"/>
      <c r="F525" s="33"/>
      <c r="G525" s="33"/>
      <c r="H525" s="33"/>
      <c r="I525" s="33"/>
      <c r="J525" s="34" t="str">
        <f t="shared" si="28"/>
        <v/>
      </c>
      <c r="K525" s="34" t="str">
        <f t="shared" si="29"/>
        <v/>
      </c>
      <c r="L525" s="34" t="str">
        <f t="shared" si="30"/>
        <v/>
      </c>
      <c r="M525" s="34" t="str">
        <f t="shared" si="31"/>
        <v/>
      </c>
      <c r="P525" s="299"/>
      <c r="Q525" s="169"/>
      <c r="R525" s="299"/>
      <c r="S525" s="331"/>
    </row>
    <row r="526" spans="1:19" s="52" customFormat="1" ht="15" customHeight="1">
      <c r="A526" s="599"/>
      <c r="B526" s="557"/>
      <c r="C526" s="604" t="s">
        <v>5</v>
      </c>
      <c r="D526" s="190" t="s">
        <v>542</v>
      </c>
      <c r="E526" s="31"/>
      <c r="F526" s="33"/>
      <c r="G526" s="33"/>
      <c r="H526" s="33"/>
      <c r="I526" s="33"/>
      <c r="J526" s="34" t="str">
        <f t="shared" si="28"/>
        <v/>
      </c>
      <c r="K526" s="34" t="str">
        <f t="shared" si="29"/>
        <v/>
      </c>
      <c r="L526" s="34" t="str">
        <f t="shared" si="30"/>
        <v/>
      </c>
      <c r="M526" s="34" t="str">
        <f t="shared" si="31"/>
        <v/>
      </c>
      <c r="P526" s="299"/>
      <c r="Q526" s="169"/>
      <c r="R526" s="299"/>
      <c r="S526" s="331"/>
    </row>
    <row r="527" spans="1:19" s="52" customFormat="1" ht="15" customHeight="1">
      <c r="A527" s="599"/>
      <c r="B527" s="557"/>
      <c r="C527" s="626"/>
      <c r="D527" s="191" t="s">
        <v>527</v>
      </c>
      <c r="E527" s="31"/>
      <c r="F527" s="33"/>
      <c r="G527" s="33"/>
      <c r="H527" s="33"/>
      <c r="I527" s="33"/>
      <c r="J527" s="34" t="str">
        <f t="shared" si="28"/>
        <v/>
      </c>
      <c r="K527" s="34" t="str">
        <f t="shared" si="29"/>
        <v/>
      </c>
      <c r="L527" s="34" t="str">
        <f t="shared" si="30"/>
        <v/>
      </c>
      <c r="M527" s="34" t="str">
        <f t="shared" si="31"/>
        <v/>
      </c>
      <c r="P527" s="299"/>
      <c r="Q527" s="169"/>
      <c r="R527" s="299"/>
      <c r="S527" s="331"/>
    </row>
    <row r="528" spans="1:19" s="52" customFormat="1" ht="15" customHeight="1">
      <c r="A528" s="599"/>
      <c r="B528" s="557"/>
      <c r="C528" s="626"/>
      <c r="D528" s="191" t="s">
        <v>528</v>
      </c>
      <c r="E528" s="31"/>
      <c r="F528" s="33"/>
      <c r="G528" s="33"/>
      <c r="H528" s="33"/>
      <c r="I528" s="33"/>
      <c r="J528" s="34" t="str">
        <f t="shared" si="28"/>
        <v/>
      </c>
      <c r="K528" s="34" t="str">
        <f t="shared" si="29"/>
        <v/>
      </c>
      <c r="L528" s="34" t="str">
        <f t="shared" si="30"/>
        <v/>
      </c>
      <c r="M528" s="34" t="str">
        <f t="shared" si="31"/>
        <v/>
      </c>
      <c r="P528" s="299"/>
      <c r="Q528" s="169"/>
      <c r="R528" s="299"/>
      <c r="S528" s="331"/>
    </row>
    <row r="529" spans="1:19" s="52" customFormat="1" ht="15" customHeight="1">
      <c r="A529" s="599"/>
      <c r="B529" s="557"/>
      <c r="C529" s="626"/>
      <c r="D529" s="191" t="s">
        <v>529</v>
      </c>
      <c r="E529" s="31"/>
      <c r="F529" s="33"/>
      <c r="G529" s="33"/>
      <c r="H529" s="33"/>
      <c r="I529" s="33"/>
      <c r="J529" s="34" t="str">
        <f t="shared" si="28"/>
        <v/>
      </c>
      <c r="K529" s="34" t="str">
        <f t="shared" si="29"/>
        <v/>
      </c>
      <c r="L529" s="34" t="str">
        <f t="shared" si="30"/>
        <v/>
      </c>
      <c r="M529" s="34" t="str">
        <f t="shared" si="31"/>
        <v/>
      </c>
      <c r="P529" s="299"/>
      <c r="Q529" s="169"/>
      <c r="R529" s="299"/>
      <c r="S529" s="331"/>
    </row>
    <row r="530" spans="1:19" s="52" customFormat="1" ht="15" customHeight="1">
      <c r="A530" s="599"/>
      <c r="B530" s="557"/>
      <c r="C530" s="626"/>
      <c r="D530" s="190" t="s">
        <v>738</v>
      </c>
      <c r="E530" s="31"/>
      <c r="F530" s="33"/>
      <c r="G530" s="33"/>
      <c r="H530" s="33"/>
      <c r="I530" s="33"/>
      <c r="J530" s="34" t="str">
        <f t="shared" si="28"/>
        <v/>
      </c>
      <c r="K530" s="34" t="str">
        <f t="shared" si="29"/>
        <v/>
      </c>
      <c r="L530" s="34" t="str">
        <f t="shared" si="30"/>
        <v/>
      </c>
      <c r="M530" s="34" t="str">
        <f t="shared" si="31"/>
        <v/>
      </c>
      <c r="P530" s="299"/>
      <c r="Q530" s="169"/>
      <c r="R530" s="299"/>
      <c r="S530" s="331"/>
    </row>
    <row r="531" spans="1:19" s="52" customFormat="1" ht="15" customHeight="1">
      <c r="A531" s="599"/>
      <c r="B531" s="557"/>
      <c r="C531" s="626"/>
      <c r="D531" s="191" t="s">
        <v>556</v>
      </c>
      <c r="E531" s="31"/>
      <c r="F531" s="33"/>
      <c r="G531" s="33"/>
      <c r="H531" s="33"/>
      <c r="I531" s="33"/>
      <c r="J531" s="34" t="str">
        <f t="shared" si="28"/>
        <v/>
      </c>
      <c r="K531" s="34" t="str">
        <f t="shared" si="29"/>
        <v/>
      </c>
      <c r="L531" s="34" t="str">
        <f t="shared" si="30"/>
        <v/>
      </c>
      <c r="M531" s="34" t="str">
        <f t="shared" si="31"/>
        <v/>
      </c>
      <c r="P531" s="299"/>
      <c r="Q531" s="169"/>
      <c r="R531" s="299"/>
      <c r="S531" s="331"/>
    </row>
    <row r="532" spans="1:19" s="52" customFormat="1" ht="15" customHeight="1">
      <c r="A532" s="599"/>
      <c r="B532" s="557"/>
      <c r="C532" s="605"/>
      <c r="D532" s="190" t="s">
        <v>616</v>
      </c>
      <c r="E532" s="31"/>
      <c r="F532" s="33"/>
      <c r="G532" s="33"/>
      <c r="H532" s="33"/>
      <c r="I532" s="33"/>
      <c r="J532" s="34" t="str">
        <f t="shared" si="28"/>
        <v/>
      </c>
      <c r="K532" s="34" t="str">
        <f t="shared" si="29"/>
        <v/>
      </c>
      <c r="L532" s="34" t="str">
        <f t="shared" si="30"/>
        <v/>
      </c>
      <c r="M532" s="34" t="str">
        <f t="shared" si="31"/>
        <v/>
      </c>
      <c r="P532" s="299"/>
      <c r="Q532" s="169"/>
      <c r="R532" s="299"/>
      <c r="S532" s="331"/>
    </row>
    <row r="533" spans="1:19" s="52" customFormat="1" ht="15" customHeight="1">
      <c r="A533" s="599"/>
      <c r="B533" s="557"/>
      <c r="C533" s="604" t="s">
        <v>6</v>
      </c>
      <c r="D533" s="190" t="s">
        <v>542</v>
      </c>
      <c r="E533" s="31"/>
      <c r="F533" s="33"/>
      <c r="G533" s="33"/>
      <c r="H533" s="33"/>
      <c r="I533" s="33"/>
      <c r="J533" s="34" t="str">
        <f t="shared" si="28"/>
        <v/>
      </c>
      <c r="K533" s="34" t="str">
        <f t="shared" si="29"/>
        <v/>
      </c>
      <c r="L533" s="34" t="str">
        <f t="shared" si="30"/>
        <v/>
      </c>
      <c r="M533" s="34" t="str">
        <f t="shared" si="31"/>
        <v/>
      </c>
      <c r="P533" s="299"/>
      <c r="Q533" s="169"/>
      <c r="R533" s="299"/>
      <c r="S533" s="331"/>
    </row>
    <row r="534" spans="1:19" s="52" customFormat="1" ht="15" customHeight="1">
      <c r="A534" s="599"/>
      <c r="B534" s="557"/>
      <c r="C534" s="626"/>
      <c r="D534" s="191" t="s">
        <v>527</v>
      </c>
      <c r="E534" s="31"/>
      <c r="F534" s="33"/>
      <c r="G534" s="33"/>
      <c r="H534" s="33"/>
      <c r="I534" s="33"/>
      <c r="J534" s="34" t="str">
        <f t="shared" si="28"/>
        <v/>
      </c>
      <c r="K534" s="34" t="str">
        <f t="shared" si="29"/>
        <v/>
      </c>
      <c r="L534" s="34" t="str">
        <f t="shared" si="30"/>
        <v/>
      </c>
      <c r="M534" s="34" t="str">
        <f t="shared" si="31"/>
        <v/>
      </c>
      <c r="P534" s="299"/>
      <c r="Q534" s="169"/>
      <c r="R534" s="299"/>
      <c r="S534" s="331"/>
    </row>
    <row r="535" spans="1:19" s="52" customFormat="1" ht="15" customHeight="1">
      <c r="A535" s="599"/>
      <c r="B535" s="557"/>
      <c r="C535" s="626"/>
      <c r="D535" s="191" t="s">
        <v>528</v>
      </c>
      <c r="E535" s="31"/>
      <c r="F535" s="33"/>
      <c r="G535" s="33"/>
      <c r="H535" s="33"/>
      <c r="I535" s="33"/>
      <c r="J535" s="34" t="str">
        <f t="shared" si="28"/>
        <v/>
      </c>
      <c r="K535" s="34" t="str">
        <f t="shared" si="29"/>
        <v/>
      </c>
      <c r="L535" s="34" t="str">
        <f t="shared" si="30"/>
        <v/>
      </c>
      <c r="M535" s="34" t="str">
        <f t="shared" si="31"/>
        <v/>
      </c>
      <c r="P535" s="299"/>
      <c r="Q535" s="169"/>
      <c r="R535" s="299"/>
      <c r="S535" s="331"/>
    </row>
    <row r="536" spans="1:19" s="52" customFormat="1" ht="15" customHeight="1">
      <c r="A536" s="599"/>
      <c r="B536" s="557"/>
      <c r="C536" s="626"/>
      <c r="D536" s="191" t="s">
        <v>529</v>
      </c>
      <c r="E536" s="31"/>
      <c r="F536" s="33"/>
      <c r="G536" s="33"/>
      <c r="H536" s="33"/>
      <c r="I536" s="33"/>
      <c r="J536" s="34" t="str">
        <f t="shared" si="28"/>
        <v/>
      </c>
      <c r="K536" s="34" t="str">
        <f t="shared" si="29"/>
        <v/>
      </c>
      <c r="L536" s="34" t="str">
        <f t="shared" si="30"/>
        <v/>
      </c>
      <c r="M536" s="34" t="str">
        <f t="shared" si="31"/>
        <v/>
      </c>
      <c r="P536" s="299"/>
      <c r="Q536" s="169"/>
      <c r="R536" s="299"/>
      <c r="S536" s="331"/>
    </row>
    <row r="537" spans="1:19" s="52" customFormat="1" ht="15" customHeight="1">
      <c r="A537" s="599"/>
      <c r="B537" s="557"/>
      <c r="C537" s="626"/>
      <c r="D537" s="190" t="s">
        <v>738</v>
      </c>
      <c r="E537" s="31"/>
      <c r="F537" s="33"/>
      <c r="G537" s="33"/>
      <c r="H537" s="33"/>
      <c r="I537" s="33"/>
      <c r="J537" s="34" t="str">
        <f t="shared" si="28"/>
        <v/>
      </c>
      <c r="K537" s="34" t="str">
        <f t="shared" si="29"/>
        <v/>
      </c>
      <c r="L537" s="34" t="str">
        <f t="shared" si="30"/>
        <v/>
      </c>
      <c r="M537" s="34" t="str">
        <f t="shared" si="31"/>
        <v/>
      </c>
      <c r="P537" s="299"/>
      <c r="Q537" s="169"/>
      <c r="R537" s="299"/>
      <c r="S537" s="331"/>
    </row>
    <row r="538" spans="1:19" s="52" customFormat="1" ht="15" customHeight="1">
      <c r="A538" s="600"/>
      <c r="B538" s="557"/>
      <c r="C538" s="605"/>
      <c r="D538" s="191" t="s">
        <v>556</v>
      </c>
      <c r="E538" s="31"/>
      <c r="F538" s="33"/>
      <c r="G538" s="33"/>
      <c r="H538" s="33"/>
      <c r="I538" s="33"/>
      <c r="J538" s="34" t="str">
        <f t="shared" si="28"/>
        <v/>
      </c>
      <c r="K538" s="34" t="str">
        <f t="shared" si="29"/>
        <v/>
      </c>
      <c r="L538" s="34" t="str">
        <f t="shared" si="30"/>
        <v/>
      </c>
      <c r="M538" s="34" t="str">
        <f t="shared" si="31"/>
        <v/>
      </c>
      <c r="P538" s="299"/>
      <c r="Q538" s="169"/>
      <c r="R538" s="299"/>
      <c r="S538" s="331"/>
    </row>
    <row r="539" spans="1:19" s="52" customFormat="1" ht="15" customHeight="1">
      <c r="A539" s="623">
        <v>22</v>
      </c>
      <c r="B539" s="556">
        <f>'1.Metas ATD H.'!B184</f>
        <v>0</v>
      </c>
      <c r="C539" s="604" t="s">
        <v>3</v>
      </c>
      <c r="D539" s="190" t="s">
        <v>542</v>
      </c>
      <c r="E539" s="31"/>
      <c r="F539" s="33"/>
      <c r="G539" s="33"/>
      <c r="H539" s="33"/>
      <c r="I539" s="33"/>
      <c r="J539" s="34" t="str">
        <f t="shared" si="28"/>
        <v/>
      </c>
      <c r="K539" s="34" t="str">
        <f t="shared" si="29"/>
        <v/>
      </c>
      <c r="L539" s="34" t="str">
        <f t="shared" si="30"/>
        <v/>
      </c>
      <c r="M539" s="34" t="str">
        <f t="shared" si="31"/>
        <v/>
      </c>
      <c r="P539" s="299"/>
      <c r="Q539" s="169"/>
      <c r="R539" s="299"/>
      <c r="S539" s="331"/>
    </row>
    <row r="540" spans="1:19" s="52" customFormat="1" ht="15" customHeight="1">
      <c r="A540" s="624"/>
      <c r="B540" s="557"/>
      <c r="C540" s="626"/>
      <c r="D540" s="191" t="s">
        <v>527</v>
      </c>
      <c r="E540" s="31"/>
      <c r="F540" s="33"/>
      <c r="G540" s="33"/>
      <c r="H540" s="33"/>
      <c r="I540" s="33"/>
      <c r="J540" s="34" t="str">
        <f t="shared" si="28"/>
        <v/>
      </c>
      <c r="K540" s="34" t="str">
        <f t="shared" si="29"/>
        <v/>
      </c>
      <c r="L540" s="34" t="str">
        <f t="shared" si="30"/>
        <v/>
      </c>
      <c r="M540" s="34" t="str">
        <f t="shared" si="31"/>
        <v/>
      </c>
      <c r="P540" s="299"/>
      <c r="Q540" s="169"/>
      <c r="R540" s="299"/>
      <c r="S540" s="331"/>
    </row>
    <row r="541" spans="1:19" s="52" customFormat="1" ht="15" customHeight="1">
      <c r="A541" s="624"/>
      <c r="B541" s="557"/>
      <c r="C541" s="626"/>
      <c r="D541" s="191" t="s">
        <v>528</v>
      </c>
      <c r="E541" s="31"/>
      <c r="F541" s="33"/>
      <c r="G541" s="33"/>
      <c r="H541" s="33"/>
      <c r="I541" s="33"/>
      <c r="J541" s="34" t="str">
        <f t="shared" si="28"/>
        <v/>
      </c>
      <c r="K541" s="34" t="str">
        <f t="shared" si="29"/>
        <v/>
      </c>
      <c r="L541" s="34" t="str">
        <f t="shared" si="30"/>
        <v/>
      </c>
      <c r="M541" s="34" t="str">
        <f t="shared" si="31"/>
        <v/>
      </c>
      <c r="P541" s="299"/>
      <c r="Q541" s="169"/>
      <c r="R541" s="299"/>
      <c r="S541" s="331"/>
    </row>
    <row r="542" spans="1:19" s="52" customFormat="1" ht="15" customHeight="1">
      <c r="A542" s="624"/>
      <c r="B542" s="557"/>
      <c r="C542" s="626"/>
      <c r="D542" s="191" t="s">
        <v>529</v>
      </c>
      <c r="E542" s="31"/>
      <c r="F542" s="33"/>
      <c r="G542" s="33"/>
      <c r="H542" s="33"/>
      <c r="I542" s="33"/>
      <c r="J542" s="34" t="str">
        <f t="shared" si="28"/>
        <v/>
      </c>
      <c r="K542" s="34" t="str">
        <f t="shared" si="29"/>
        <v/>
      </c>
      <c r="L542" s="34" t="str">
        <f t="shared" si="30"/>
        <v/>
      </c>
      <c r="M542" s="34" t="str">
        <f t="shared" si="31"/>
        <v/>
      </c>
      <c r="P542" s="299"/>
      <c r="Q542" s="169"/>
      <c r="R542" s="299"/>
      <c r="S542" s="331"/>
    </row>
    <row r="543" spans="1:19" s="52" customFormat="1" ht="15" customHeight="1">
      <c r="A543" s="624"/>
      <c r="B543" s="557"/>
      <c r="C543" s="626"/>
      <c r="D543" s="190" t="s">
        <v>738</v>
      </c>
      <c r="E543" s="31"/>
      <c r="F543" s="33"/>
      <c r="G543" s="33"/>
      <c r="H543" s="33"/>
      <c r="I543" s="33"/>
      <c r="J543" s="34" t="str">
        <f t="shared" si="28"/>
        <v/>
      </c>
      <c r="K543" s="34" t="str">
        <f t="shared" si="29"/>
        <v/>
      </c>
      <c r="L543" s="34" t="str">
        <f t="shared" si="30"/>
        <v/>
      </c>
      <c r="M543" s="34" t="str">
        <f t="shared" si="31"/>
        <v/>
      </c>
      <c r="P543" s="299"/>
      <c r="Q543" s="169"/>
      <c r="R543" s="299"/>
      <c r="S543" s="331"/>
    </row>
    <row r="544" spans="1:19" s="52" customFormat="1" ht="15" customHeight="1">
      <c r="A544" s="624"/>
      <c r="B544" s="557"/>
      <c r="C544" s="605"/>
      <c r="D544" s="191" t="s">
        <v>556</v>
      </c>
      <c r="E544" s="31"/>
      <c r="F544" s="33"/>
      <c r="G544" s="33"/>
      <c r="H544" s="33"/>
      <c r="I544" s="33"/>
      <c r="J544" s="34" t="str">
        <f t="shared" si="28"/>
        <v/>
      </c>
      <c r="K544" s="34" t="str">
        <f t="shared" si="29"/>
        <v/>
      </c>
      <c r="L544" s="34" t="str">
        <f t="shared" si="30"/>
        <v/>
      </c>
      <c r="M544" s="34" t="str">
        <f t="shared" si="31"/>
        <v/>
      </c>
      <c r="P544" s="299"/>
      <c r="Q544" s="169"/>
      <c r="R544" s="299"/>
      <c r="S544" s="331"/>
    </row>
    <row r="545" spans="1:19" s="52" customFormat="1" ht="15" customHeight="1">
      <c r="A545" s="624"/>
      <c r="B545" s="557"/>
      <c r="C545" s="604" t="s">
        <v>4</v>
      </c>
      <c r="D545" s="190" t="s">
        <v>542</v>
      </c>
      <c r="E545" s="31"/>
      <c r="F545" s="33"/>
      <c r="G545" s="33"/>
      <c r="H545" s="33"/>
      <c r="I545" s="33"/>
      <c r="J545" s="34" t="str">
        <f t="shared" si="28"/>
        <v/>
      </c>
      <c r="K545" s="34" t="str">
        <f t="shared" si="29"/>
        <v/>
      </c>
      <c r="L545" s="34" t="str">
        <f t="shared" si="30"/>
        <v/>
      </c>
      <c r="M545" s="34" t="str">
        <f t="shared" si="31"/>
        <v/>
      </c>
      <c r="P545" s="299"/>
      <c r="Q545" s="169"/>
      <c r="R545" s="299"/>
      <c r="S545" s="331"/>
    </row>
    <row r="546" spans="1:19" s="52" customFormat="1" ht="15" customHeight="1">
      <c r="A546" s="624"/>
      <c r="B546" s="557"/>
      <c r="C546" s="626"/>
      <c r="D546" s="191" t="s">
        <v>527</v>
      </c>
      <c r="E546" s="31"/>
      <c r="F546" s="33"/>
      <c r="G546" s="33"/>
      <c r="H546" s="33"/>
      <c r="I546" s="33"/>
      <c r="J546" s="34" t="str">
        <f t="shared" si="28"/>
        <v/>
      </c>
      <c r="K546" s="34" t="str">
        <f t="shared" si="29"/>
        <v/>
      </c>
      <c r="L546" s="34" t="str">
        <f t="shared" si="30"/>
        <v/>
      </c>
      <c r="M546" s="34" t="str">
        <f t="shared" si="31"/>
        <v/>
      </c>
      <c r="P546" s="299"/>
      <c r="Q546" s="169"/>
      <c r="R546" s="299"/>
      <c r="S546" s="331"/>
    </row>
    <row r="547" spans="1:19" s="52" customFormat="1" ht="15" customHeight="1">
      <c r="A547" s="624"/>
      <c r="B547" s="557"/>
      <c r="C547" s="626"/>
      <c r="D547" s="191" t="s">
        <v>528</v>
      </c>
      <c r="E547" s="31"/>
      <c r="F547" s="33"/>
      <c r="G547" s="33"/>
      <c r="H547" s="33"/>
      <c r="I547" s="33"/>
      <c r="J547" s="34" t="str">
        <f t="shared" si="28"/>
        <v/>
      </c>
      <c r="K547" s="34" t="str">
        <f t="shared" si="29"/>
        <v/>
      </c>
      <c r="L547" s="34" t="str">
        <f t="shared" si="30"/>
        <v/>
      </c>
      <c r="M547" s="34" t="str">
        <f t="shared" si="31"/>
        <v/>
      </c>
      <c r="P547" s="299"/>
      <c r="Q547" s="169"/>
      <c r="R547" s="299"/>
      <c r="S547" s="331"/>
    </row>
    <row r="548" spans="1:19" s="52" customFormat="1" ht="15" customHeight="1">
      <c r="A548" s="624"/>
      <c r="B548" s="557"/>
      <c r="C548" s="626"/>
      <c r="D548" s="191" t="s">
        <v>529</v>
      </c>
      <c r="E548" s="31"/>
      <c r="F548" s="33"/>
      <c r="G548" s="33"/>
      <c r="H548" s="33"/>
      <c r="I548" s="33"/>
      <c r="J548" s="34" t="str">
        <f t="shared" ref="J548:J614" si="32">IFERROR((F548/E548),"")</f>
        <v/>
      </c>
      <c r="K548" s="34" t="str">
        <f t="shared" ref="K548:K614" si="33">IFERROR(((F548+G548)/E548),"")</f>
        <v/>
      </c>
      <c r="L548" s="34" t="str">
        <f t="shared" ref="L548:L614" si="34">IFERROR(((F548+G548+H548)/E548),"")</f>
        <v/>
      </c>
      <c r="M548" s="34" t="str">
        <f t="shared" ref="M548:M614" si="35">IFERROR(((F548+G548+H548+I548)/E548),"")</f>
        <v/>
      </c>
      <c r="P548" s="299"/>
      <c r="Q548" s="169"/>
      <c r="R548" s="299"/>
      <c r="S548" s="331"/>
    </row>
    <row r="549" spans="1:19" s="52" customFormat="1" ht="15" customHeight="1">
      <c r="A549" s="624"/>
      <c r="B549" s="557"/>
      <c r="C549" s="626"/>
      <c r="D549" s="190" t="s">
        <v>738</v>
      </c>
      <c r="E549" s="31"/>
      <c r="F549" s="33"/>
      <c r="G549" s="33"/>
      <c r="H549" s="33"/>
      <c r="I549" s="33"/>
      <c r="J549" s="34" t="str">
        <f t="shared" si="32"/>
        <v/>
      </c>
      <c r="K549" s="34" t="str">
        <f t="shared" si="33"/>
        <v/>
      </c>
      <c r="L549" s="34" t="str">
        <f t="shared" si="34"/>
        <v/>
      </c>
      <c r="M549" s="34" t="str">
        <f t="shared" si="35"/>
        <v/>
      </c>
      <c r="P549" s="299"/>
      <c r="Q549" s="169"/>
      <c r="R549" s="299"/>
      <c r="S549" s="331"/>
    </row>
    <row r="550" spans="1:19" s="52" customFormat="1" ht="15" customHeight="1">
      <c r="A550" s="624"/>
      <c r="B550" s="557"/>
      <c r="C550" s="605"/>
      <c r="D550" s="191" t="s">
        <v>556</v>
      </c>
      <c r="E550" s="31"/>
      <c r="F550" s="33"/>
      <c r="G550" s="33"/>
      <c r="H550" s="33"/>
      <c r="I550" s="33"/>
      <c r="J550" s="34" t="str">
        <f t="shared" si="32"/>
        <v/>
      </c>
      <c r="K550" s="34" t="str">
        <f t="shared" si="33"/>
        <v/>
      </c>
      <c r="L550" s="34" t="str">
        <f t="shared" si="34"/>
        <v/>
      </c>
      <c r="M550" s="34" t="str">
        <f t="shared" si="35"/>
        <v/>
      </c>
      <c r="P550" s="299"/>
      <c r="Q550" s="169"/>
      <c r="R550" s="299"/>
      <c r="S550" s="331"/>
    </row>
    <row r="551" spans="1:19" s="52" customFormat="1" ht="15" customHeight="1">
      <c r="A551" s="624"/>
      <c r="B551" s="557"/>
      <c r="C551" s="604" t="s">
        <v>5</v>
      </c>
      <c r="D551" s="190" t="s">
        <v>542</v>
      </c>
      <c r="E551" s="31"/>
      <c r="F551" s="33"/>
      <c r="G551" s="33"/>
      <c r="H551" s="33"/>
      <c r="I551" s="33"/>
      <c r="J551" s="34" t="str">
        <f t="shared" si="32"/>
        <v/>
      </c>
      <c r="K551" s="34" t="str">
        <f t="shared" si="33"/>
        <v/>
      </c>
      <c r="L551" s="34" t="str">
        <f t="shared" si="34"/>
        <v/>
      </c>
      <c r="M551" s="34" t="str">
        <f t="shared" si="35"/>
        <v/>
      </c>
      <c r="P551" s="299"/>
      <c r="Q551" s="169"/>
      <c r="R551" s="299"/>
      <c r="S551" s="331"/>
    </row>
    <row r="552" spans="1:19" s="52" customFormat="1" ht="15" customHeight="1">
      <c r="A552" s="624"/>
      <c r="B552" s="557"/>
      <c r="C552" s="626"/>
      <c r="D552" s="191" t="s">
        <v>527</v>
      </c>
      <c r="E552" s="31"/>
      <c r="F552" s="33"/>
      <c r="G552" s="33"/>
      <c r="H552" s="33"/>
      <c r="I552" s="33"/>
      <c r="J552" s="34" t="str">
        <f t="shared" si="32"/>
        <v/>
      </c>
      <c r="K552" s="34" t="str">
        <f t="shared" si="33"/>
        <v/>
      </c>
      <c r="L552" s="34" t="str">
        <f t="shared" si="34"/>
        <v/>
      </c>
      <c r="M552" s="34" t="str">
        <f t="shared" si="35"/>
        <v/>
      </c>
      <c r="P552" s="299"/>
      <c r="Q552" s="169"/>
      <c r="R552" s="299"/>
      <c r="S552" s="331"/>
    </row>
    <row r="553" spans="1:19" s="52" customFormat="1" ht="15" customHeight="1">
      <c r="A553" s="624"/>
      <c r="B553" s="557"/>
      <c r="C553" s="626"/>
      <c r="D553" s="191" t="s">
        <v>528</v>
      </c>
      <c r="E553" s="31"/>
      <c r="F553" s="33"/>
      <c r="G553" s="33"/>
      <c r="H553" s="33"/>
      <c r="I553" s="33"/>
      <c r="J553" s="34" t="str">
        <f t="shared" si="32"/>
        <v/>
      </c>
      <c r="K553" s="34" t="str">
        <f t="shared" si="33"/>
        <v/>
      </c>
      <c r="L553" s="34" t="str">
        <f t="shared" si="34"/>
        <v/>
      </c>
      <c r="M553" s="34" t="str">
        <f t="shared" si="35"/>
        <v/>
      </c>
      <c r="P553" s="299"/>
      <c r="Q553" s="169"/>
      <c r="R553" s="299"/>
      <c r="S553" s="331"/>
    </row>
    <row r="554" spans="1:19" s="52" customFormat="1" ht="15" customHeight="1">
      <c r="A554" s="624"/>
      <c r="B554" s="557"/>
      <c r="C554" s="626"/>
      <c r="D554" s="191" t="s">
        <v>529</v>
      </c>
      <c r="E554" s="31"/>
      <c r="F554" s="33"/>
      <c r="G554" s="33"/>
      <c r="H554" s="33"/>
      <c r="I554" s="33"/>
      <c r="J554" s="34" t="str">
        <f t="shared" si="32"/>
        <v/>
      </c>
      <c r="K554" s="34" t="str">
        <f t="shared" si="33"/>
        <v/>
      </c>
      <c r="L554" s="34" t="str">
        <f t="shared" si="34"/>
        <v/>
      </c>
      <c r="M554" s="34" t="str">
        <f t="shared" si="35"/>
        <v/>
      </c>
      <c r="P554" s="299"/>
      <c r="Q554" s="169"/>
      <c r="R554" s="299"/>
      <c r="S554" s="331"/>
    </row>
    <row r="555" spans="1:19" s="52" customFormat="1" ht="15" customHeight="1">
      <c r="A555" s="624"/>
      <c r="B555" s="557"/>
      <c r="C555" s="626"/>
      <c r="D555" s="190" t="s">
        <v>738</v>
      </c>
      <c r="E555" s="31"/>
      <c r="F555" s="33"/>
      <c r="G555" s="33"/>
      <c r="H555" s="33"/>
      <c r="I555" s="33"/>
      <c r="J555" s="34" t="str">
        <f t="shared" si="32"/>
        <v/>
      </c>
      <c r="K555" s="34" t="str">
        <f t="shared" si="33"/>
        <v/>
      </c>
      <c r="L555" s="34" t="str">
        <f t="shared" si="34"/>
        <v/>
      </c>
      <c r="M555" s="34" t="str">
        <f t="shared" si="35"/>
        <v/>
      </c>
      <c r="P555" s="299"/>
      <c r="Q555" s="169"/>
      <c r="R555" s="299"/>
      <c r="S555" s="331"/>
    </row>
    <row r="556" spans="1:19" s="52" customFormat="1" ht="15" customHeight="1">
      <c r="A556" s="624"/>
      <c r="B556" s="557"/>
      <c r="C556" s="626"/>
      <c r="D556" s="191" t="s">
        <v>556</v>
      </c>
      <c r="E556" s="31"/>
      <c r="F556" s="33"/>
      <c r="G556" s="33"/>
      <c r="H556" s="33"/>
      <c r="I556" s="33"/>
      <c r="J556" s="34" t="str">
        <f t="shared" si="32"/>
        <v/>
      </c>
      <c r="K556" s="34" t="str">
        <f t="shared" si="33"/>
        <v/>
      </c>
      <c r="L556" s="34" t="str">
        <f t="shared" si="34"/>
        <v/>
      </c>
      <c r="M556" s="34" t="str">
        <f t="shared" si="35"/>
        <v/>
      </c>
      <c r="P556" s="299"/>
      <c r="Q556" s="169"/>
      <c r="R556" s="299"/>
      <c r="S556" s="331"/>
    </row>
    <row r="557" spans="1:19" s="52" customFormat="1" ht="15" customHeight="1">
      <c r="A557" s="624"/>
      <c r="B557" s="557"/>
      <c r="C557" s="605"/>
      <c r="D557" s="190" t="s">
        <v>616</v>
      </c>
      <c r="E557" s="31"/>
      <c r="F557" s="33"/>
      <c r="G557" s="33"/>
      <c r="H557" s="33"/>
      <c r="I557" s="33"/>
      <c r="J557" s="34" t="str">
        <f t="shared" si="32"/>
        <v/>
      </c>
      <c r="K557" s="34" t="str">
        <f t="shared" si="33"/>
        <v/>
      </c>
      <c r="L557" s="34" t="str">
        <f t="shared" si="34"/>
        <v/>
      </c>
      <c r="M557" s="34" t="str">
        <f t="shared" si="35"/>
        <v/>
      </c>
      <c r="P557" s="299"/>
      <c r="Q557" s="169"/>
      <c r="R557" s="299"/>
      <c r="S557" s="331"/>
    </row>
    <row r="558" spans="1:19" s="52" customFormat="1" ht="15" customHeight="1">
      <c r="A558" s="624"/>
      <c r="B558" s="557"/>
      <c r="C558" s="604" t="s">
        <v>6</v>
      </c>
      <c r="D558" s="190" t="s">
        <v>542</v>
      </c>
      <c r="E558" s="31"/>
      <c r="F558" s="33"/>
      <c r="G558" s="33"/>
      <c r="H558" s="33"/>
      <c r="I558" s="33"/>
      <c r="J558" s="34" t="str">
        <f t="shared" si="32"/>
        <v/>
      </c>
      <c r="K558" s="34" t="str">
        <f t="shared" si="33"/>
        <v/>
      </c>
      <c r="L558" s="34" t="str">
        <f t="shared" si="34"/>
        <v/>
      </c>
      <c r="M558" s="34" t="str">
        <f t="shared" si="35"/>
        <v/>
      </c>
      <c r="P558" s="299"/>
      <c r="Q558" s="169"/>
      <c r="R558" s="299"/>
      <c r="S558" s="331"/>
    </row>
    <row r="559" spans="1:19" s="52" customFormat="1" ht="15" customHeight="1">
      <c r="A559" s="624"/>
      <c r="B559" s="557"/>
      <c r="C559" s="626"/>
      <c r="D559" s="191" t="s">
        <v>527</v>
      </c>
      <c r="E559" s="31"/>
      <c r="F559" s="33"/>
      <c r="G559" s="33"/>
      <c r="H559" s="33"/>
      <c r="I559" s="33"/>
      <c r="J559" s="34" t="str">
        <f t="shared" si="32"/>
        <v/>
      </c>
      <c r="K559" s="34" t="str">
        <f t="shared" si="33"/>
        <v/>
      </c>
      <c r="L559" s="34" t="str">
        <f t="shared" si="34"/>
        <v/>
      </c>
      <c r="M559" s="34" t="str">
        <f t="shared" si="35"/>
        <v/>
      </c>
      <c r="P559" s="299"/>
      <c r="Q559" s="169"/>
      <c r="R559" s="299"/>
      <c r="S559" s="331"/>
    </row>
    <row r="560" spans="1:19" s="52" customFormat="1" ht="15" customHeight="1">
      <c r="A560" s="624"/>
      <c r="B560" s="557"/>
      <c r="C560" s="626"/>
      <c r="D560" s="191" t="s">
        <v>528</v>
      </c>
      <c r="E560" s="31"/>
      <c r="F560" s="33"/>
      <c r="G560" s="33"/>
      <c r="H560" s="33"/>
      <c r="I560" s="33"/>
      <c r="J560" s="34" t="str">
        <f t="shared" si="32"/>
        <v/>
      </c>
      <c r="K560" s="34" t="str">
        <f t="shared" si="33"/>
        <v/>
      </c>
      <c r="L560" s="34" t="str">
        <f t="shared" si="34"/>
        <v/>
      </c>
      <c r="M560" s="34" t="str">
        <f t="shared" si="35"/>
        <v/>
      </c>
      <c r="P560" s="299"/>
      <c r="Q560" s="169"/>
      <c r="R560" s="299"/>
      <c r="S560" s="331"/>
    </row>
    <row r="561" spans="1:19" s="52" customFormat="1" ht="15" customHeight="1">
      <c r="A561" s="624"/>
      <c r="B561" s="557"/>
      <c r="C561" s="626"/>
      <c r="D561" s="191" t="s">
        <v>529</v>
      </c>
      <c r="E561" s="31"/>
      <c r="F561" s="33"/>
      <c r="G561" s="33"/>
      <c r="H561" s="33"/>
      <c r="I561" s="33"/>
      <c r="J561" s="34" t="str">
        <f t="shared" si="32"/>
        <v/>
      </c>
      <c r="K561" s="34" t="str">
        <f t="shared" si="33"/>
        <v/>
      </c>
      <c r="L561" s="34" t="str">
        <f t="shared" si="34"/>
        <v/>
      </c>
      <c r="M561" s="34" t="str">
        <f t="shared" si="35"/>
        <v/>
      </c>
      <c r="P561" s="299"/>
      <c r="Q561" s="169"/>
      <c r="R561" s="299"/>
      <c r="S561" s="331"/>
    </row>
    <row r="562" spans="1:19" s="52" customFormat="1" ht="15" customHeight="1">
      <c r="A562" s="624"/>
      <c r="B562" s="557"/>
      <c r="C562" s="626"/>
      <c r="D562" s="190" t="s">
        <v>738</v>
      </c>
      <c r="E562" s="31"/>
      <c r="F562" s="33"/>
      <c r="G562" s="33"/>
      <c r="H562" s="33"/>
      <c r="I562" s="33"/>
      <c r="J562" s="34" t="str">
        <f t="shared" si="32"/>
        <v/>
      </c>
      <c r="K562" s="34" t="str">
        <f t="shared" si="33"/>
        <v/>
      </c>
      <c r="L562" s="34" t="str">
        <f t="shared" si="34"/>
        <v/>
      </c>
      <c r="M562" s="34" t="str">
        <f t="shared" si="35"/>
        <v/>
      </c>
      <c r="P562" s="299"/>
      <c r="Q562" s="169"/>
      <c r="R562" s="299"/>
      <c r="S562" s="331"/>
    </row>
    <row r="563" spans="1:19" s="52" customFormat="1" ht="15" customHeight="1">
      <c r="A563" s="625"/>
      <c r="B563" s="557"/>
      <c r="C563" s="605"/>
      <c r="D563" s="191" t="s">
        <v>556</v>
      </c>
      <c r="E563" s="31"/>
      <c r="F563" s="33"/>
      <c r="G563" s="33"/>
      <c r="H563" s="33"/>
      <c r="I563" s="33"/>
      <c r="J563" s="34" t="str">
        <f t="shared" si="32"/>
        <v/>
      </c>
      <c r="K563" s="34" t="str">
        <f t="shared" si="33"/>
        <v/>
      </c>
      <c r="L563" s="34" t="str">
        <f t="shared" si="34"/>
        <v/>
      </c>
      <c r="M563" s="34" t="str">
        <f t="shared" si="35"/>
        <v/>
      </c>
      <c r="P563" s="299"/>
      <c r="Q563" s="169"/>
      <c r="R563" s="299"/>
      <c r="S563" s="331"/>
    </row>
    <row r="564" spans="1:19" s="52" customFormat="1" ht="15" customHeight="1">
      <c r="A564" s="598">
        <v>23</v>
      </c>
      <c r="B564" s="556">
        <f>'1.Metas ATD H.'!B192</f>
        <v>0</v>
      </c>
      <c r="C564" s="604" t="s">
        <v>3</v>
      </c>
      <c r="D564" s="190" t="s">
        <v>542</v>
      </c>
      <c r="E564" s="31"/>
      <c r="F564" s="33"/>
      <c r="G564" s="33"/>
      <c r="H564" s="33"/>
      <c r="I564" s="33"/>
      <c r="J564" s="34" t="str">
        <f t="shared" si="32"/>
        <v/>
      </c>
      <c r="K564" s="34" t="str">
        <f t="shared" si="33"/>
        <v/>
      </c>
      <c r="L564" s="34" t="str">
        <f t="shared" si="34"/>
        <v/>
      </c>
      <c r="M564" s="34" t="str">
        <f t="shared" si="35"/>
        <v/>
      </c>
      <c r="P564" s="299"/>
      <c r="Q564" s="169"/>
      <c r="R564" s="299"/>
      <c r="S564" s="331"/>
    </row>
    <row r="565" spans="1:19" s="52" customFormat="1" ht="15" customHeight="1">
      <c r="A565" s="599"/>
      <c r="B565" s="557"/>
      <c r="C565" s="626"/>
      <c r="D565" s="191" t="s">
        <v>527</v>
      </c>
      <c r="E565" s="31"/>
      <c r="F565" s="33"/>
      <c r="G565" s="33"/>
      <c r="H565" s="33"/>
      <c r="I565" s="33"/>
      <c r="J565" s="34" t="str">
        <f t="shared" si="32"/>
        <v/>
      </c>
      <c r="K565" s="34" t="str">
        <f t="shared" si="33"/>
        <v/>
      </c>
      <c r="L565" s="34" t="str">
        <f t="shared" si="34"/>
        <v/>
      </c>
      <c r="M565" s="34" t="str">
        <f t="shared" si="35"/>
        <v/>
      </c>
      <c r="P565" s="299"/>
      <c r="Q565" s="169"/>
      <c r="R565" s="299"/>
      <c r="S565" s="331"/>
    </row>
    <row r="566" spans="1:19" s="52" customFormat="1" ht="15" customHeight="1">
      <c r="A566" s="599"/>
      <c r="B566" s="557"/>
      <c r="C566" s="626"/>
      <c r="D566" s="191" t="s">
        <v>528</v>
      </c>
      <c r="E566" s="31"/>
      <c r="F566" s="33"/>
      <c r="G566" s="33"/>
      <c r="H566" s="33"/>
      <c r="I566" s="33"/>
      <c r="J566" s="34" t="str">
        <f t="shared" si="32"/>
        <v/>
      </c>
      <c r="K566" s="34" t="str">
        <f t="shared" si="33"/>
        <v/>
      </c>
      <c r="L566" s="34" t="str">
        <f t="shared" si="34"/>
        <v/>
      </c>
      <c r="M566" s="34" t="str">
        <f t="shared" si="35"/>
        <v/>
      </c>
      <c r="P566" s="299"/>
      <c r="Q566" s="169"/>
      <c r="R566" s="299"/>
      <c r="S566" s="331"/>
    </row>
    <row r="567" spans="1:19" s="52" customFormat="1" ht="15" customHeight="1">
      <c r="A567" s="599"/>
      <c r="B567" s="557"/>
      <c r="C567" s="626"/>
      <c r="D567" s="191" t="s">
        <v>529</v>
      </c>
      <c r="E567" s="31"/>
      <c r="F567" s="33"/>
      <c r="G567" s="33"/>
      <c r="H567" s="33"/>
      <c r="I567" s="33"/>
      <c r="J567" s="34" t="str">
        <f t="shared" si="32"/>
        <v/>
      </c>
      <c r="K567" s="34" t="str">
        <f t="shared" si="33"/>
        <v/>
      </c>
      <c r="L567" s="34" t="str">
        <f t="shared" si="34"/>
        <v/>
      </c>
      <c r="M567" s="34" t="str">
        <f t="shared" si="35"/>
        <v/>
      </c>
      <c r="P567" s="299"/>
      <c r="Q567" s="169"/>
      <c r="R567" s="299"/>
      <c r="S567" s="331"/>
    </row>
    <row r="568" spans="1:19" s="52" customFormat="1" ht="15" customHeight="1">
      <c r="A568" s="599"/>
      <c r="B568" s="557"/>
      <c r="C568" s="626"/>
      <c r="D568" s="190" t="s">
        <v>738</v>
      </c>
      <c r="E568" s="31"/>
      <c r="F568" s="33"/>
      <c r="G568" s="33"/>
      <c r="H568" s="33"/>
      <c r="I568" s="33"/>
      <c r="J568" s="34" t="str">
        <f t="shared" si="32"/>
        <v/>
      </c>
      <c r="K568" s="34" t="str">
        <f t="shared" si="33"/>
        <v/>
      </c>
      <c r="L568" s="34" t="str">
        <f t="shared" si="34"/>
        <v/>
      </c>
      <c r="M568" s="34" t="str">
        <f t="shared" si="35"/>
        <v/>
      </c>
      <c r="P568" s="299"/>
      <c r="Q568" s="169"/>
      <c r="R568" s="299"/>
      <c r="S568" s="331"/>
    </row>
    <row r="569" spans="1:19" s="52" customFormat="1" ht="15" customHeight="1">
      <c r="A569" s="599"/>
      <c r="B569" s="557"/>
      <c r="C569" s="605"/>
      <c r="D569" s="191" t="s">
        <v>556</v>
      </c>
      <c r="E569" s="31"/>
      <c r="F569" s="33"/>
      <c r="G569" s="33"/>
      <c r="H569" s="33"/>
      <c r="I569" s="33"/>
      <c r="J569" s="34" t="str">
        <f t="shared" si="32"/>
        <v/>
      </c>
      <c r="K569" s="34" t="str">
        <f t="shared" si="33"/>
        <v/>
      </c>
      <c r="L569" s="34" t="str">
        <f t="shared" si="34"/>
        <v/>
      </c>
      <c r="M569" s="34" t="str">
        <f t="shared" si="35"/>
        <v/>
      </c>
      <c r="P569" s="299"/>
      <c r="Q569" s="169"/>
      <c r="R569" s="299"/>
      <c r="S569" s="331"/>
    </row>
    <row r="570" spans="1:19" s="52" customFormat="1" ht="15" customHeight="1">
      <c r="A570" s="599"/>
      <c r="B570" s="557"/>
      <c r="C570" s="604" t="s">
        <v>4</v>
      </c>
      <c r="D570" s="190" t="s">
        <v>542</v>
      </c>
      <c r="E570" s="31"/>
      <c r="F570" s="33"/>
      <c r="G570" s="33"/>
      <c r="H570" s="33"/>
      <c r="I570" s="33"/>
      <c r="J570" s="34" t="str">
        <f t="shared" si="32"/>
        <v/>
      </c>
      <c r="K570" s="34" t="str">
        <f t="shared" si="33"/>
        <v/>
      </c>
      <c r="L570" s="34" t="str">
        <f t="shared" si="34"/>
        <v/>
      </c>
      <c r="M570" s="34" t="str">
        <f t="shared" si="35"/>
        <v/>
      </c>
      <c r="P570" s="299"/>
      <c r="Q570" s="169"/>
      <c r="R570" s="299"/>
      <c r="S570" s="331"/>
    </row>
    <row r="571" spans="1:19" s="52" customFormat="1" ht="15" customHeight="1">
      <c r="A571" s="599"/>
      <c r="B571" s="557"/>
      <c r="C571" s="626"/>
      <c r="D571" s="191" t="s">
        <v>527</v>
      </c>
      <c r="E571" s="31"/>
      <c r="F571" s="33"/>
      <c r="G571" s="33"/>
      <c r="H571" s="33"/>
      <c r="I571" s="33"/>
      <c r="J571" s="34" t="str">
        <f t="shared" si="32"/>
        <v/>
      </c>
      <c r="K571" s="34" t="str">
        <f t="shared" si="33"/>
        <v/>
      </c>
      <c r="L571" s="34" t="str">
        <f t="shared" si="34"/>
        <v/>
      </c>
      <c r="M571" s="34" t="str">
        <f t="shared" si="35"/>
        <v/>
      </c>
      <c r="P571" s="299"/>
      <c r="Q571" s="169"/>
      <c r="R571" s="299"/>
      <c r="S571" s="331"/>
    </row>
    <row r="572" spans="1:19" s="52" customFormat="1" ht="15" customHeight="1">
      <c r="A572" s="599"/>
      <c r="B572" s="557"/>
      <c r="C572" s="626"/>
      <c r="D572" s="191" t="s">
        <v>528</v>
      </c>
      <c r="E572" s="31"/>
      <c r="F572" s="33"/>
      <c r="G572" s="33"/>
      <c r="H572" s="33"/>
      <c r="I572" s="33"/>
      <c r="J572" s="34" t="str">
        <f t="shared" si="32"/>
        <v/>
      </c>
      <c r="K572" s="34" t="str">
        <f t="shared" si="33"/>
        <v/>
      </c>
      <c r="L572" s="34" t="str">
        <f t="shared" si="34"/>
        <v/>
      </c>
      <c r="M572" s="34" t="str">
        <f t="shared" si="35"/>
        <v/>
      </c>
      <c r="P572" s="299"/>
      <c r="Q572" s="169"/>
      <c r="R572" s="299"/>
      <c r="S572" s="331"/>
    </row>
    <row r="573" spans="1:19" s="52" customFormat="1" ht="15" customHeight="1">
      <c r="A573" s="599"/>
      <c r="B573" s="557"/>
      <c r="C573" s="626"/>
      <c r="D573" s="191" t="s">
        <v>529</v>
      </c>
      <c r="E573" s="31"/>
      <c r="F573" s="33"/>
      <c r="G573" s="33"/>
      <c r="H573" s="33"/>
      <c r="I573" s="33"/>
      <c r="J573" s="34" t="str">
        <f t="shared" si="32"/>
        <v/>
      </c>
      <c r="K573" s="34" t="str">
        <f t="shared" si="33"/>
        <v/>
      </c>
      <c r="L573" s="34" t="str">
        <f t="shared" si="34"/>
        <v/>
      </c>
      <c r="M573" s="34" t="str">
        <f t="shared" si="35"/>
        <v/>
      </c>
      <c r="P573" s="299"/>
      <c r="Q573" s="169"/>
      <c r="R573" s="299"/>
      <c r="S573" s="331"/>
    </row>
    <row r="574" spans="1:19" s="52" customFormat="1" ht="15" customHeight="1">
      <c r="A574" s="599"/>
      <c r="B574" s="557"/>
      <c r="C574" s="626"/>
      <c r="D574" s="190" t="s">
        <v>738</v>
      </c>
      <c r="E574" s="31"/>
      <c r="F574" s="33"/>
      <c r="G574" s="33"/>
      <c r="H574" s="33"/>
      <c r="I574" s="33"/>
      <c r="J574" s="34" t="str">
        <f t="shared" si="32"/>
        <v/>
      </c>
      <c r="K574" s="34" t="str">
        <f t="shared" si="33"/>
        <v/>
      </c>
      <c r="L574" s="34" t="str">
        <f t="shared" si="34"/>
        <v/>
      </c>
      <c r="M574" s="34" t="str">
        <f t="shared" si="35"/>
        <v/>
      </c>
      <c r="P574" s="299"/>
      <c r="Q574" s="169"/>
      <c r="R574" s="299"/>
      <c r="S574" s="331"/>
    </row>
    <row r="575" spans="1:19" s="52" customFormat="1" ht="15" customHeight="1">
      <c r="A575" s="599"/>
      <c r="B575" s="557"/>
      <c r="C575" s="605"/>
      <c r="D575" s="191" t="s">
        <v>556</v>
      </c>
      <c r="E575" s="31"/>
      <c r="F575" s="33"/>
      <c r="G575" s="33"/>
      <c r="H575" s="33"/>
      <c r="I575" s="33"/>
      <c r="J575" s="34" t="str">
        <f t="shared" si="32"/>
        <v/>
      </c>
      <c r="K575" s="34" t="str">
        <f t="shared" si="33"/>
        <v/>
      </c>
      <c r="L575" s="34" t="str">
        <f t="shared" si="34"/>
        <v/>
      </c>
      <c r="M575" s="34" t="str">
        <f t="shared" si="35"/>
        <v/>
      </c>
      <c r="P575" s="299"/>
      <c r="Q575" s="169"/>
      <c r="R575" s="299"/>
      <c r="S575" s="331"/>
    </row>
    <row r="576" spans="1:19" s="52" customFormat="1" ht="15" customHeight="1">
      <c r="A576" s="599"/>
      <c r="B576" s="557"/>
      <c r="C576" s="604" t="s">
        <v>5</v>
      </c>
      <c r="D576" s="190" t="s">
        <v>542</v>
      </c>
      <c r="E576" s="31"/>
      <c r="F576" s="33"/>
      <c r="G576" s="33"/>
      <c r="H576" s="33"/>
      <c r="I576" s="33"/>
      <c r="J576" s="34" t="str">
        <f t="shared" si="32"/>
        <v/>
      </c>
      <c r="K576" s="34" t="str">
        <f t="shared" si="33"/>
        <v/>
      </c>
      <c r="L576" s="34" t="str">
        <f t="shared" si="34"/>
        <v/>
      </c>
      <c r="M576" s="34" t="str">
        <f t="shared" si="35"/>
        <v/>
      </c>
      <c r="P576" s="299"/>
      <c r="Q576" s="169"/>
      <c r="R576" s="299"/>
      <c r="S576" s="331"/>
    </row>
    <row r="577" spans="1:19" s="52" customFormat="1" ht="15" customHeight="1">
      <c r="A577" s="599"/>
      <c r="B577" s="557"/>
      <c r="C577" s="626"/>
      <c r="D577" s="191" t="s">
        <v>527</v>
      </c>
      <c r="E577" s="31"/>
      <c r="F577" s="33"/>
      <c r="G577" s="33"/>
      <c r="H577" s="33"/>
      <c r="I577" s="33"/>
      <c r="J577" s="34" t="str">
        <f t="shared" si="32"/>
        <v/>
      </c>
      <c r="K577" s="34" t="str">
        <f t="shared" si="33"/>
        <v/>
      </c>
      <c r="L577" s="34" t="str">
        <f t="shared" si="34"/>
        <v/>
      </c>
      <c r="M577" s="34" t="str">
        <f t="shared" si="35"/>
        <v/>
      </c>
      <c r="P577" s="299"/>
      <c r="Q577" s="169"/>
      <c r="R577" s="299"/>
      <c r="S577" s="331"/>
    </row>
    <row r="578" spans="1:19" s="52" customFormat="1" ht="15" customHeight="1">
      <c r="A578" s="599"/>
      <c r="B578" s="557"/>
      <c r="C578" s="626"/>
      <c r="D578" s="191" t="s">
        <v>528</v>
      </c>
      <c r="E578" s="31"/>
      <c r="F578" s="33"/>
      <c r="G578" s="33"/>
      <c r="H578" s="33"/>
      <c r="I578" s="33"/>
      <c r="J578" s="34" t="str">
        <f t="shared" si="32"/>
        <v/>
      </c>
      <c r="K578" s="34" t="str">
        <f t="shared" si="33"/>
        <v/>
      </c>
      <c r="L578" s="34" t="str">
        <f t="shared" si="34"/>
        <v/>
      </c>
      <c r="M578" s="34" t="str">
        <f t="shared" si="35"/>
        <v/>
      </c>
      <c r="P578" s="299"/>
      <c r="Q578" s="169"/>
      <c r="R578" s="299"/>
      <c r="S578" s="331"/>
    </row>
    <row r="579" spans="1:19" s="52" customFormat="1" ht="15" customHeight="1">
      <c r="A579" s="599"/>
      <c r="B579" s="557"/>
      <c r="C579" s="626"/>
      <c r="D579" s="191" t="s">
        <v>529</v>
      </c>
      <c r="E579" s="31"/>
      <c r="F579" s="33"/>
      <c r="G579" s="33"/>
      <c r="H579" s="33"/>
      <c r="I579" s="33"/>
      <c r="J579" s="34" t="str">
        <f t="shared" si="32"/>
        <v/>
      </c>
      <c r="K579" s="34" t="str">
        <f t="shared" si="33"/>
        <v/>
      </c>
      <c r="L579" s="34" t="str">
        <f t="shared" si="34"/>
        <v/>
      </c>
      <c r="M579" s="34" t="str">
        <f t="shared" si="35"/>
        <v/>
      </c>
      <c r="P579" s="299"/>
      <c r="Q579" s="169"/>
      <c r="R579" s="299"/>
      <c r="S579" s="331"/>
    </row>
    <row r="580" spans="1:19" s="52" customFormat="1" ht="15" customHeight="1">
      <c r="A580" s="599"/>
      <c r="B580" s="557"/>
      <c r="C580" s="626"/>
      <c r="D580" s="190" t="s">
        <v>738</v>
      </c>
      <c r="E580" s="31"/>
      <c r="F580" s="33"/>
      <c r="G580" s="33"/>
      <c r="H580" s="33"/>
      <c r="I580" s="33"/>
      <c r="J580" s="34" t="str">
        <f t="shared" si="32"/>
        <v/>
      </c>
      <c r="K580" s="34" t="str">
        <f t="shared" si="33"/>
        <v/>
      </c>
      <c r="L580" s="34" t="str">
        <f t="shared" si="34"/>
        <v/>
      </c>
      <c r="M580" s="34" t="str">
        <f t="shared" si="35"/>
        <v/>
      </c>
      <c r="P580" s="299"/>
      <c r="Q580" s="169"/>
      <c r="R580" s="299"/>
      <c r="S580" s="331"/>
    </row>
    <row r="581" spans="1:19" s="52" customFormat="1" ht="15" customHeight="1">
      <c r="A581" s="599"/>
      <c r="B581" s="557"/>
      <c r="C581" s="626"/>
      <c r="D581" s="191" t="s">
        <v>556</v>
      </c>
      <c r="E581" s="31"/>
      <c r="F581" s="33"/>
      <c r="G581" s="33"/>
      <c r="H581" s="33"/>
      <c r="I581" s="33"/>
      <c r="J581" s="34" t="str">
        <f t="shared" si="32"/>
        <v/>
      </c>
      <c r="K581" s="34" t="str">
        <f t="shared" si="33"/>
        <v/>
      </c>
      <c r="L581" s="34" t="str">
        <f t="shared" si="34"/>
        <v/>
      </c>
      <c r="M581" s="34" t="str">
        <f t="shared" si="35"/>
        <v/>
      </c>
      <c r="P581" s="299"/>
      <c r="Q581" s="169"/>
      <c r="R581" s="299"/>
      <c r="S581" s="331"/>
    </row>
    <row r="582" spans="1:19" s="52" customFormat="1" ht="15" customHeight="1">
      <c r="A582" s="599"/>
      <c r="B582" s="557"/>
      <c r="C582" s="605"/>
      <c r="D582" s="190" t="s">
        <v>616</v>
      </c>
      <c r="E582" s="31"/>
      <c r="F582" s="33"/>
      <c r="G582" s="33"/>
      <c r="H582" s="33"/>
      <c r="I582" s="33"/>
      <c r="J582" s="34" t="str">
        <f t="shared" si="32"/>
        <v/>
      </c>
      <c r="K582" s="34" t="str">
        <f t="shared" si="33"/>
        <v/>
      </c>
      <c r="L582" s="34" t="str">
        <f t="shared" si="34"/>
        <v/>
      </c>
      <c r="M582" s="34" t="str">
        <f t="shared" si="35"/>
        <v/>
      </c>
      <c r="P582" s="299"/>
      <c r="Q582" s="169"/>
      <c r="R582" s="299"/>
      <c r="S582" s="331"/>
    </row>
    <row r="583" spans="1:19" s="52" customFormat="1" ht="15" customHeight="1">
      <c r="A583" s="599"/>
      <c r="B583" s="557"/>
      <c r="C583" s="604" t="s">
        <v>6</v>
      </c>
      <c r="D583" s="190" t="s">
        <v>542</v>
      </c>
      <c r="E583" s="31"/>
      <c r="F583" s="33"/>
      <c r="G583" s="33"/>
      <c r="H583" s="33"/>
      <c r="I583" s="33"/>
      <c r="J583" s="34" t="str">
        <f t="shared" si="32"/>
        <v/>
      </c>
      <c r="K583" s="34" t="str">
        <f t="shared" si="33"/>
        <v/>
      </c>
      <c r="L583" s="34" t="str">
        <f t="shared" si="34"/>
        <v/>
      </c>
      <c r="M583" s="34" t="str">
        <f t="shared" si="35"/>
        <v/>
      </c>
      <c r="P583" s="299"/>
      <c r="Q583" s="169"/>
      <c r="R583" s="299"/>
      <c r="S583" s="331"/>
    </row>
    <row r="584" spans="1:19" s="52" customFormat="1" ht="15" customHeight="1">
      <c r="A584" s="599"/>
      <c r="B584" s="557"/>
      <c r="C584" s="626"/>
      <c r="D584" s="191" t="s">
        <v>527</v>
      </c>
      <c r="E584" s="31"/>
      <c r="F584" s="33"/>
      <c r="G584" s="33"/>
      <c r="H584" s="33"/>
      <c r="I584" s="33"/>
      <c r="J584" s="34" t="str">
        <f t="shared" si="32"/>
        <v/>
      </c>
      <c r="K584" s="34" t="str">
        <f t="shared" si="33"/>
        <v/>
      </c>
      <c r="L584" s="34" t="str">
        <f t="shared" si="34"/>
        <v/>
      </c>
      <c r="M584" s="34" t="str">
        <f t="shared" si="35"/>
        <v/>
      </c>
      <c r="P584" s="299"/>
      <c r="Q584" s="169"/>
      <c r="R584" s="299"/>
      <c r="S584" s="331"/>
    </row>
    <row r="585" spans="1:19" s="52" customFormat="1" ht="15" customHeight="1">
      <c r="A585" s="599"/>
      <c r="B585" s="557"/>
      <c r="C585" s="626"/>
      <c r="D585" s="191" t="s">
        <v>528</v>
      </c>
      <c r="E585" s="31"/>
      <c r="F585" s="33"/>
      <c r="G585" s="33"/>
      <c r="H585" s="33"/>
      <c r="I585" s="33"/>
      <c r="J585" s="34" t="str">
        <f t="shared" si="32"/>
        <v/>
      </c>
      <c r="K585" s="34" t="str">
        <f t="shared" si="33"/>
        <v/>
      </c>
      <c r="L585" s="34" t="str">
        <f t="shared" si="34"/>
        <v/>
      </c>
      <c r="M585" s="34" t="str">
        <f t="shared" si="35"/>
        <v/>
      </c>
      <c r="P585" s="299"/>
      <c r="Q585" s="169"/>
      <c r="R585" s="299"/>
      <c r="S585" s="331"/>
    </row>
    <row r="586" spans="1:19" s="52" customFormat="1" ht="15" customHeight="1">
      <c r="A586" s="599"/>
      <c r="B586" s="557"/>
      <c r="C586" s="626"/>
      <c r="D586" s="191" t="s">
        <v>529</v>
      </c>
      <c r="E586" s="31"/>
      <c r="F586" s="33"/>
      <c r="G586" s="33"/>
      <c r="H586" s="33"/>
      <c r="I586" s="33"/>
      <c r="J586" s="34" t="str">
        <f t="shared" si="32"/>
        <v/>
      </c>
      <c r="K586" s="34" t="str">
        <f t="shared" si="33"/>
        <v/>
      </c>
      <c r="L586" s="34" t="str">
        <f t="shared" si="34"/>
        <v/>
      </c>
      <c r="M586" s="34" t="str">
        <f t="shared" si="35"/>
        <v/>
      </c>
      <c r="P586" s="299"/>
      <c r="Q586" s="169"/>
      <c r="R586" s="299"/>
      <c r="S586" s="331"/>
    </row>
    <row r="587" spans="1:19" s="52" customFormat="1" ht="15" customHeight="1">
      <c r="A587" s="599"/>
      <c r="B587" s="557"/>
      <c r="C587" s="626"/>
      <c r="D587" s="190" t="s">
        <v>738</v>
      </c>
      <c r="E587" s="31"/>
      <c r="F587" s="33"/>
      <c r="G587" s="33"/>
      <c r="H587" s="33"/>
      <c r="I587" s="33"/>
      <c r="J587" s="34" t="str">
        <f t="shared" si="32"/>
        <v/>
      </c>
      <c r="K587" s="34" t="str">
        <f t="shared" si="33"/>
        <v/>
      </c>
      <c r="L587" s="34" t="str">
        <f t="shared" si="34"/>
        <v/>
      </c>
      <c r="M587" s="34" t="str">
        <f t="shared" si="35"/>
        <v/>
      </c>
      <c r="P587" s="299"/>
      <c r="Q587" s="169"/>
      <c r="R587" s="299"/>
      <c r="S587" s="331"/>
    </row>
    <row r="588" spans="1:19" s="52" customFormat="1" ht="15" customHeight="1">
      <c r="A588" s="600"/>
      <c r="B588" s="557"/>
      <c r="C588" s="605"/>
      <c r="D588" s="191" t="s">
        <v>556</v>
      </c>
      <c r="E588" s="31"/>
      <c r="F588" s="33"/>
      <c r="G588" s="33"/>
      <c r="H588" s="33"/>
      <c r="I588" s="33"/>
      <c r="J588" s="34" t="str">
        <f t="shared" si="32"/>
        <v/>
      </c>
      <c r="K588" s="34" t="str">
        <f t="shared" si="33"/>
        <v/>
      </c>
      <c r="L588" s="34" t="str">
        <f t="shared" si="34"/>
        <v/>
      </c>
      <c r="M588" s="34" t="str">
        <f t="shared" si="35"/>
        <v/>
      </c>
      <c r="P588" s="299"/>
      <c r="Q588" s="169"/>
      <c r="R588" s="299"/>
      <c r="S588" s="331"/>
    </row>
    <row r="589" spans="1:19" s="52" customFormat="1" ht="15" customHeight="1">
      <c r="A589" s="623">
        <v>24</v>
      </c>
      <c r="B589" s="556">
        <f>'1.Metas ATD H.'!B200</f>
        <v>0</v>
      </c>
      <c r="C589" s="604" t="s">
        <v>3</v>
      </c>
      <c r="D589" s="190" t="s">
        <v>542</v>
      </c>
      <c r="E589" s="31"/>
      <c r="F589" s="33"/>
      <c r="G589" s="33"/>
      <c r="H589" s="33"/>
      <c r="I589" s="33"/>
      <c r="J589" s="34" t="str">
        <f t="shared" si="32"/>
        <v/>
      </c>
      <c r="K589" s="34" t="str">
        <f t="shared" si="33"/>
        <v/>
      </c>
      <c r="L589" s="34" t="str">
        <f t="shared" si="34"/>
        <v/>
      </c>
      <c r="M589" s="34" t="str">
        <f t="shared" si="35"/>
        <v/>
      </c>
      <c r="P589" s="299"/>
      <c r="Q589" s="169"/>
      <c r="R589" s="299"/>
      <c r="S589" s="331"/>
    </row>
    <row r="590" spans="1:19" s="52" customFormat="1" ht="15" customHeight="1">
      <c r="A590" s="624"/>
      <c r="B590" s="557"/>
      <c r="C590" s="626"/>
      <c r="D590" s="191" t="s">
        <v>527</v>
      </c>
      <c r="E590" s="31"/>
      <c r="F590" s="33"/>
      <c r="G590" s="33"/>
      <c r="H590" s="33"/>
      <c r="I590" s="33"/>
      <c r="J590" s="34" t="str">
        <f t="shared" si="32"/>
        <v/>
      </c>
      <c r="K590" s="34" t="str">
        <f t="shared" si="33"/>
        <v/>
      </c>
      <c r="L590" s="34" t="str">
        <f t="shared" si="34"/>
        <v/>
      </c>
      <c r="M590" s="34" t="str">
        <f t="shared" si="35"/>
        <v/>
      </c>
      <c r="P590" s="299"/>
      <c r="Q590" s="169"/>
      <c r="R590" s="299"/>
      <c r="S590" s="331"/>
    </row>
    <row r="591" spans="1:19" s="52" customFormat="1" ht="15" customHeight="1">
      <c r="A591" s="624"/>
      <c r="B591" s="557"/>
      <c r="C591" s="626"/>
      <c r="D591" s="191" t="s">
        <v>528</v>
      </c>
      <c r="E591" s="31"/>
      <c r="F591" s="33"/>
      <c r="G591" s="33"/>
      <c r="H591" s="33"/>
      <c r="I591" s="33"/>
      <c r="J591" s="34" t="str">
        <f t="shared" si="32"/>
        <v/>
      </c>
      <c r="K591" s="34" t="str">
        <f t="shared" si="33"/>
        <v/>
      </c>
      <c r="L591" s="34" t="str">
        <f t="shared" si="34"/>
        <v/>
      </c>
      <c r="M591" s="34" t="str">
        <f t="shared" si="35"/>
        <v/>
      </c>
      <c r="P591" s="299"/>
      <c r="Q591" s="169"/>
      <c r="R591" s="299"/>
      <c r="S591" s="331"/>
    </row>
    <row r="592" spans="1:19" s="52" customFormat="1" ht="15" customHeight="1">
      <c r="A592" s="624"/>
      <c r="B592" s="557"/>
      <c r="C592" s="626"/>
      <c r="D592" s="191" t="s">
        <v>529</v>
      </c>
      <c r="E592" s="31"/>
      <c r="F592" s="33"/>
      <c r="G592" s="33"/>
      <c r="H592" s="33"/>
      <c r="I592" s="33"/>
      <c r="J592" s="34" t="str">
        <f t="shared" si="32"/>
        <v/>
      </c>
      <c r="K592" s="34" t="str">
        <f t="shared" si="33"/>
        <v/>
      </c>
      <c r="L592" s="34" t="str">
        <f t="shared" si="34"/>
        <v/>
      </c>
      <c r="M592" s="34" t="str">
        <f t="shared" si="35"/>
        <v/>
      </c>
      <c r="P592" s="299"/>
      <c r="Q592" s="169"/>
      <c r="R592" s="299"/>
      <c r="S592" s="331"/>
    </row>
    <row r="593" spans="1:19" s="52" customFormat="1" ht="15" customHeight="1">
      <c r="A593" s="624"/>
      <c r="B593" s="557"/>
      <c r="C593" s="626"/>
      <c r="D593" s="190" t="s">
        <v>738</v>
      </c>
      <c r="E593" s="31"/>
      <c r="F593" s="33"/>
      <c r="G593" s="33"/>
      <c r="H593" s="33"/>
      <c r="I593" s="33"/>
      <c r="J593" s="34" t="str">
        <f t="shared" si="32"/>
        <v/>
      </c>
      <c r="K593" s="34" t="str">
        <f t="shared" si="33"/>
        <v/>
      </c>
      <c r="L593" s="34" t="str">
        <f t="shared" si="34"/>
        <v/>
      </c>
      <c r="M593" s="34" t="str">
        <f t="shared" si="35"/>
        <v/>
      </c>
      <c r="P593" s="299"/>
      <c r="Q593" s="169"/>
      <c r="R593" s="299"/>
      <c r="S593" s="331"/>
    </row>
    <row r="594" spans="1:19" s="52" customFormat="1" ht="15" customHeight="1">
      <c r="A594" s="624"/>
      <c r="B594" s="557"/>
      <c r="C594" s="605"/>
      <c r="D594" s="191" t="s">
        <v>556</v>
      </c>
      <c r="E594" s="31"/>
      <c r="F594" s="33"/>
      <c r="G594" s="33"/>
      <c r="H594" s="33"/>
      <c r="I594" s="33"/>
      <c r="J594" s="34" t="str">
        <f t="shared" si="32"/>
        <v/>
      </c>
      <c r="K594" s="34" t="str">
        <f t="shared" si="33"/>
        <v/>
      </c>
      <c r="L594" s="34" t="str">
        <f t="shared" si="34"/>
        <v/>
      </c>
      <c r="M594" s="34" t="str">
        <f t="shared" si="35"/>
        <v/>
      </c>
      <c r="P594" s="299"/>
      <c r="Q594" s="169"/>
      <c r="R594" s="299"/>
      <c r="S594" s="331"/>
    </row>
    <row r="595" spans="1:19" s="52" customFormat="1" ht="15" customHeight="1">
      <c r="A595" s="624"/>
      <c r="B595" s="557"/>
      <c r="C595" s="604" t="s">
        <v>4</v>
      </c>
      <c r="D595" s="190" t="s">
        <v>542</v>
      </c>
      <c r="E595" s="31"/>
      <c r="F595" s="33"/>
      <c r="G595" s="33"/>
      <c r="H595" s="33"/>
      <c r="I595" s="33"/>
      <c r="J595" s="34" t="str">
        <f t="shared" si="32"/>
        <v/>
      </c>
      <c r="K595" s="34" t="str">
        <f t="shared" si="33"/>
        <v/>
      </c>
      <c r="L595" s="34" t="str">
        <f t="shared" si="34"/>
        <v/>
      </c>
      <c r="M595" s="34" t="str">
        <f t="shared" si="35"/>
        <v/>
      </c>
      <c r="P595" s="299"/>
      <c r="Q595" s="169"/>
      <c r="R595" s="299"/>
      <c r="S595" s="331"/>
    </row>
    <row r="596" spans="1:19" s="52" customFormat="1" ht="15" customHeight="1">
      <c r="A596" s="624"/>
      <c r="B596" s="557"/>
      <c r="C596" s="626"/>
      <c r="D596" s="191" t="s">
        <v>527</v>
      </c>
      <c r="E596" s="31"/>
      <c r="F596" s="33"/>
      <c r="G596" s="33"/>
      <c r="H596" s="33"/>
      <c r="I596" s="33"/>
      <c r="J596" s="34" t="str">
        <f t="shared" si="32"/>
        <v/>
      </c>
      <c r="K596" s="34" t="str">
        <f t="shared" si="33"/>
        <v/>
      </c>
      <c r="L596" s="34" t="str">
        <f t="shared" si="34"/>
        <v/>
      </c>
      <c r="M596" s="34" t="str">
        <f t="shared" si="35"/>
        <v/>
      </c>
      <c r="P596" s="299"/>
      <c r="Q596" s="169"/>
      <c r="R596" s="299"/>
      <c r="S596" s="331"/>
    </row>
    <row r="597" spans="1:19" s="52" customFormat="1" ht="15" customHeight="1">
      <c r="A597" s="624"/>
      <c r="B597" s="557"/>
      <c r="C597" s="626"/>
      <c r="D597" s="191" t="s">
        <v>528</v>
      </c>
      <c r="E597" s="31"/>
      <c r="F597" s="33"/>
      <c r="G597" s="33"/>
      <c r="H597" s="33"/>
      <c r="I597" s="33"/>
      <c r="J597" s="34" t="str">
        <f t="shared" si="32"/>
        <v/>
      </c>
      <c r="K597" s="34" t="str">
        <f t="shared" si="33"/>
        <v/>
      </c>
      <c r="L597" s="34" t="str">
        <f t="shared" si="34"/>
        <v/>
      </c>
      <c r="M597" s="34" t="str">
        <f t="shared" si="35"/>
        <v/>
      </c>
      <c r="P597" s="299"/>
      <c r="Q597" s="169"/>
      <c r="R597" s="299"/>
      <c r="S597" s="331"/>
    </row>
    <row r="598" spans="1:19" s="52" customFormat="1" ht="15" customHeight="1">
      <c r="A598" s="624"/>
      <c r="B598" s="557"/>
      <c r="C598" s="626"/>
      <c r="D598" s="191" t="s">
        <v>529</v>
      </c>
      <c r="E598" s="31"/>
      <c r="F598" s="33"/>
      <c r="G598" s="33"/>
      <c r="H598" s="33"/>
      <c r="I598" s="33"/>
      <c r="J598" s="34" t="str">
        <f t="shared" si="32"/>
        <v/>
      </c>
      <c r="K598" s="34" t="str">
        <f t="shared" si="33"/>
        <v/>
      </c>
      <c r="L598" s="34" t="str">
        <f t="shared" si="34"/>
        <v/>
      </c>
      <c r="M598" s="34" t="str">
        <f t="shared" si="35"/>
        <v/>
      </c>
      <c r="P598" s="299"/>
      <c r="Q598" s="169"/>
      <c r="R598" s="299"/>
      <c r="S598" s="331"/>
    </row>
    <row r="599" spans="1:19" s="52" customFormat="1" ht="15" customHeight="1">
      <c r="A599" s="624"/>
      <c r="B599" s="557"/>
      <c r="C599" s="626"/>
      <c r="D599" s="190" t="s">
        <v>738</v>
      </c>
      <c r="E599" s="31"/>
      <c r="F599" s="33"/>
      <c r="G599" s="33"/>
      <c r="H599" s="33"/>
      <c r="I599" s="33"/>
      <c r="J599" s="34" t="str">
        <f t="shared" si="32"/>
        <v/>
      </c>
      <c r="K599" s="34" t="str">
        <f t="shared" si="33"/>
        <v/>
      </c>
      <c r="L599" s="34" t="str">
        <f t="shared" si="34"/>
        <v/>
      </c>
      <c r="M599" s="34" t="str">
        <f t="shared" si="35"/>
        <v/>
      </c>
      <c r="P599" s="299"/>
      <c r="Q599" s="169"/>
      <c r="R599" s="299"/>
      <c r="S599" s="331"/>
    </row>
    <row r="600" spans="1:19" s="52" customFormat="1" ht="15" customHeight="1">
      <c r="A600" s="624"/>
      <c r="B600" s="557"/>
      <c r="C600" s="605"/>
      <c r="D600" s="191" t="s">
        <v>556</v>
      </c>
      <c r="E600" s="31"/>
      <c r="F600" s="33"/>
      <c r="G600" s="33"/>
      <c r="H600" s="33"/>
      <c r="I600" s="33"/>
      <c r="J600" s="34" t="str">
        <f t="shared" si="32"/>
        <v/>
      </c>
      <c r="K600" s="34" t="str">
        <f t="shared" si="33"/>
        <v/>
      </c>
      <c r="L600" s="34" t="str">
        <f t="shared" si="34"/>
        <v/>
      </c>
      <c r="M600" s="34" t="str">
        <f t="shared" si="35"/>
        <v/>
      </c>
      <c r="P600" s="299"/>
      <c r="Q600" s="169"/>
      <c r="R600" s="299"/>
      <c r="S600" s="331"/>
    </row>
    <row r="601" spans="1:19" s="52" customFormat="1" ht="15" customHeight="1">
      <c r="A601" s="624"/>
      <c r="B601" s="557"/>
      <c r="C601" s="604" t="s">
        <v>5</v>
      </c>
      <c r="D601" s="190" t="s">
        <v>542</v>
      </c>
      <c r="E601" s="31"/>
      <c r="F601" s="33"/>
      <c r="G601" s="33"/>
      <c r="H601" s="33"/>
      <c r="I601" s="33"/>
      <c r="J601" s="34" t="str">
        <f t="shared" si="32"/>
        <v/>
      </c>
      <c r="K601" s="34" t="str">
        <f t="shared" si="33"/>
        <v/>
      </c>
      <c r="L601" s="34" t="str">
        <f t="shared" si="34"/>
        <v/>
      </c>
      <c r="M601" s="34" t="str">
        <f t="shared" si="35"/>
        <v/>
      </c>
      <c r="P601" s="299"/>
      <c r="Q601" s="169"/>
      <c r="R601" s="299"/>
      <c r="S601" s="331"/>
    </row>
    <row r="602" spans="1:19" s="52" customFormat="1" ht="15" customHeight="1">
      <c r="A602" s="624"/>
      <c r="B602" s="557"/>
      <c r="C602" s="626"/>
      <c r="D602" s="191" t="s">
        <v>527</v>
      </c>
      <c r="E602" s="31"/>
      <c r="F602" s="33"/>
      <c r="G602" s="33"/>
      <c r="H602" s="33"/>
      <c r="I602" s="33"/>
      <c r="J602" s="34" t="str">
        <f t="shared" si="32"/>
        <v/>
      </c>
      <c r="K602" s="34" t="str">
        <f t="shared" si="33"/>
        <v/>
      </c>
      <c r="L602" s="34" t="str">
        <f t="shared" si="34"/>
        <v/>
      </c>
      <c r="M602" s="34" t="str">
        <f t="shared" si="35"/>
        <v/>
      </c>
      <c r="P602" s="299"/>
      <c r="Q602" s="169"/>
      <c r="R602" s="299"/>
      <c r="S602" s="331"/>
    </row>
    <row r="603" spans="1:19" s="52" customFormat="1" ht="15" customHeight="1">
      <c r="A603" s="624"/>
      <c r="B603" s="557"/>
      <c r="C603" s="626"/>
      <c r="D603" s="191" t="s">
        <v>528</v>
      </c>
      <c r="E603" s="31"/>
      <c r="F603" s="33"/>
      <c r="G603" s="33"/>
      <c r="H603" s="33"/>
      <c r="I603" s="33"/>
      <c r="J603" s="34" t="str">
        <f t="shared" si="32"/>
        <v/>
      </c>
      <c r="K603" s="34" t="str">
        <f t="shared" si="33"/>
        <v/>
      </c>
      <c r="L603" s="34" t="str">
        <f t="shared" si="34"/>
        <v/>
      </c>
      <c r="M603" s="34" t="str">
        <f t="shared" si="35"/>
        <v/>
      </c>
      <c r="P603" s="299"/>
      <c r="Q603" s="169"/>
      <c r="R603" s="299"/>
      <c r="S603" s="331"/>
    </row>
    <row r="604" spans="1:19" s="52" customFormat="1" ht="15" customHeight="1">
      <c r="A604" s="624"/>
      <c r="B604" s="557"/>
      <c r="C604" s="626"/>
      <c r="D604" s="191" t="s">
        <v>529</v>
      </c>
      <c r="E604" s="31"/>
      <c r="F604" s="33"/>
      <c r="G604" s="33"/>
      <c r="H604" s="33"/>
      <c r="I604" s="33"/>
      <c r="J604" s="34" t="str">
        <f t="shared" si="32"/>
        <v/>
      </c>
      <c r="K604" s="34" t="str">
        <f t="shared" si="33"/>
        <v/>
      </c>
      <c r="L604" s="34" t="str">
        <f t="shared" si="34"/>
        <v/>
      </c>
      <c r="M604" s="34" t="str">
        <f t="shared" si="35"/>
        <v/>
      </c>
      <c r="P604" s="299"/>
      <c r="Q604" s="169"/>
      <c r="R604" s="299"/>
      <c r="S604" s="331"/>
    </row>
    <row r="605" spans="1:19" s="52" customFormat="1" ht="15" customHeight="1">
      <c r="A605" s="624"/>
      <c r="B605" s="557"/>
      <c r="C605" s="626"/>
      <c r="D605" s="190" t="s">
        <v>738</v>
      </c>
      <c r="E605" s="31"/>
      <c r="F605" s="33"/>
      <c r="G605" s="33"/>
      <c r="H605" s="33"/>
      <c r="I605" s="33"/>
      <c r="J605" s="34" t="str">
        <f t="shared" si="32"/>
        <v/>
      </c>
      <c r="K605" s="34" t="str">
        <f t="shared" si="33"/>
        <v/>
      </c>
      <c r="L605" s="34" t="str">
        <f t="shared" si="34"/>
        <v/>
      </c>
      <c r="M605" s="34" t="str">
        <f t="shared" si="35"/>
        <v/>
      </c>
      <c r="P605" s="299"/>
      <c r="Q605" s="169"/>
      <c r="R605" s="299"/>
      <c r="S605" s="331"/>
    </row>
    <row r="606" spans="1:19" s="52" customFormat="1" ht="15" customHeight="1">
      <c r="A606" s="624"/>
      <c r="B606" s="557"/>
      <c r="C606" s="626"/>
      <c r="D606" s="191" t="s">
        <v>556</v>
      </c>
      <c r="E606" s="31"/>
      <c r="F606" s="33"/>
      <c r="G606" s="33"/>
      <c r="H606" s="33"/>
      <c r="I606" s="33"/>
      <c r="J606" s="34" t="str">
        <f t="shared" si="32"/>
        <v/>
      </c>
      <c r="K606" s="34" t="str">
        <f t="shared" si="33"/>
        <v/>
      </c>
      <c r="L606" s="34" t="str">
        <f t="shared" si="34"/>
        <v/>
      </c>
      <c r="M606" s="34" t="str">
        <f t="shared" si="35"/>
        <v/>
      </c>
      <c r="P606" s="299"/>
      <c r="Q606" s="169"/>
      <c r="R606" s="299"/>
      <c r="S606" s="331"/>
    </row>
    <row r="607" spans="1:19" s="52" customFormat="1" ht="15" customHeight="1">
      <c r="A607" s="624"/>
      <c r="B607" s="557"/>
      <c r="C607" s="605"/>
      <c r="D607" s="190" t="s">
        <v>616</v>
      </c>
      <c r="E607" s="31"/>
      <c r="F607" s="33"/>
      <c r="G607" s="33"/>
      <c r="H607" s="33"/>
      <c r="I607" s="33"/>
      <c r="J607" s="34" t="str">
        <f t="shared" si="32"/>
        <v/>
      </c>
      <c r="K607" s="34" t="str">
        <f t="shared" si="33"/>
        <v/>
      </c>
      <c r="L607" s="34" t="str">
        <f t="shared" si="34"/>
        <v/>
      </c>
      <c r="M607" s="34" t="str">
        <f t="shared" si="35"/>
        <v/>
      </c>
      <c r="P607" s="299"/>
      <c r="Q607" s="169"/>
      <c r="R607" s="299"/>
      <c r="S607" s="331"/>
    </row>
    <row r="608" spans="1:19" s="52" customFormat="1" ht="15" customHeight="1">
      <c r="A608" s="624"/>
      <c r="B608" s="557"/>
      <c r="C608" s="604" t="s">
        <v>6</v>
      </c>
      <c r="D608" s="190" t="s">
        <v>542</v>
      </c>
      <c r="E608" s="31"/>
      <c r="F608" s="33"/>
      <c r="G608" s="33"/>
      <c r="H608" s="33"/>
      <c r="I608" s="33"/>
      <c r="J608" s="34" t="str">
        <f t="shared" si="32"/>
        <v/>
      </c>
      <c r="K608" s="34" t="str">
        <f t="shared" si="33"/>
        <v/>
      </c>
      <c r="L608" s="34" t="str">
        <f t="shared" si="34"/>
        <v/>
      </c>
      <c r="M608" s="34" t="str">
        <f t="shared" si="35"/>
        <v/>
      </c>
      <c r="P608" s="299"/>
      <c r="Q608" s="169"/>
      <c r="R608" s="299"/>
      <c r="S608" s="331"/>
    </row>
    <row r="609" spans="1:19" s="52" customFormat="1" ht="15" customHeight="1">
      <c r="A609" s="624"/>
      <c r="B609" s="557"/>
      <c r="C609" s="626"/>
      <c r="D609" s="191" t="s">
        <v>527</v>
      </c>
      <c r="E609" s="31"/>
      <c r="F609" s="33"/>
      <c r="G609" s="33"/>
      <c r="H609" s="33"/>
      <c r="I609" s="33"/>
      <c r="J609" s="34" t="str">
        <f t="shared" si="32"/>
        <v/>
      </c>
      <c r="K609" s="34" t="str">
        <f t="shared" si="33"/>
        <v/>
      </c>
      <c r="L609" s="34" t="str">
        <f t="shared" si="34"/>
        <v/>
      </c>
      <c r="M609" s="34" t="str">
        <f t="shared" si="35"/>
        <v/>
      </c>
      <c r="P609" s="299"/>
      <c r="Q609" s="169"/>
      <c r="R609" s="299"/>
      <c r="S609" s="331"/>
    </row>
    <row r="610" spans="1:19" s="52" customFormat="1" ht="15" customHeight="1">
      <c r="A610" s="624"/>
      <c r="B610" s="557"/>
      <c r="C610" s="626"/>
      <c r="D610" s="191" t="s">
        <v>528</v>
      </c>
      <c r="E610" s="31"/>
      <c r="F610" s="33"/>
      <c r="G610" s="33"/>
      <c r="H610" s="33"/>
      <c r="I610" s="33"/>
      <c r="J610" s="34" t="str">
        <f t="shared" si="32"/>
        <v/>
      </c>
      <c r="K610" s="34" t="str">
        <f t="shared" si="33"/>
        <v/>
      </c>
      <c r="L610" s="34" t="str">
        <f t="shared" si="34"/>
        <v/>
      </c>
      <c r="M610" s="34" t="str">
        <f t="shared" si="35"/>
        <v/>
      </c>
      <c r="P610" s="299"/>
      <c r="Q610" s="169"/>
      <c r="R610" s="299"/>
      <c r="S610" s="331"/>
    </row>
    <row r="611" spans="1:19" s="52" customFormat="1" ht="15" customHeight="1">
      <c r="A611" s="624"/>
      <c r="B611" s="557"/>
      <c r="C611" s="626"/>
      <c r="D611" s="191" t="s">
        <v>529</v>
      </c>
      <c r="E611" s="31"/>
      <c r="F611" s="33"/>
      <c r="G611" s="33"/>
      <c r="H611" s="33"/>
      <c r="I611" s="33"/>
      <c r="J611" s="34" t="str">
        <f t="shared" si="32"/>
        <v/>
      </c>
      <c r="K611" s="34" t="str">
        <f t="shared" si="33"/>
        <v/>
      </c>
      <c r="L611" s="34" t="str">
        <f t="shared" si="34"/>
        <v/>
      </c>
      <c r="M611" s="34" t="str">
        <f t="shared" si="35"/>
        <v/>
      </c>
      <c r="P611" s="299"/>
      <c r="Q611" s="169"/>
      <c r="R611" s="299"/>
      <c r="S611" s="331"/>
    </row>
    <row r="612" spans="1:19" s="52" customFormat="1" ht="15" customHeight="1">
      <c r="A612" s="624"/>
      <c r="B612" s="557"/>
      <c r="C612" s="626"/>
      <c r="D612" s="190" t="s">
        <v>738</v>
      </c>
      <c r="E612" s="31"/>
      <c r="F612" s="33"/>
      <c r="G612" s="33"/>
      <c r="H612" s="33"/>
      <c r="I612" s="33"/>
      <c r="J612" s="34" t="str">
        <f t="shared" si="32"/>
        <v/>
      </c>
      <c r="K612" s="34" t="str">
        <f t="shared" si="33"/>
        <v/>
      </c>
      <c r="L612" s="34" t="str">
        <f t="shared" si="34"/>
        <v/>
      </c>
      <c r="M612" s="34" t="str">
        <f t="shared" si="35"/>
        <v/>
      </c>
      <c r="P612" s="299"/>
      <c r="Q612" s="169"/>
      <c r="R612" s="299"/>
      <c r="S612" s="331"/>
    </row>
    <row r="613" spans="1:19" s="52" customFormat="1" ht="15" customHeight="1">
      <c r="A613" s="625"/>
      <c r="B613" s="557"/>
      <c r="C613" s="605"/>
      <c r="D613" s="191" t="s">
        <v>556</v>
      </c>
      <c r="E613" s="31"/>
      <c r="F613" s="33"/>
      <c r="G613" s="33"/>
      <c r="H613" s="33"/>
      <c r="I613" s="33"/>
      <c r="J613" s="34" t="str">
        <f t="shared" si="32"/>
        <v/>
      </c>
      <c r="K613" s="34" t="str">
        <f t="shared" si="33"/>
        <v/>
      </c>
      <c r="L613" s="34" t="str">
        <f t="shared" si="34"/>
        <v/>
      </c>
      <c r="M613" s="34" t="str">
        <f t="shared" si="35"/>
        <v/>
      </c>
      <c r="P613" s="299"/>
      <c r="Q613" s="169"/>
      <c r="R613" s="299"/>
      <c r="S613" s="331"/>
    </row>
    <row r="614" spans="1:19" s="52" customFormat="1" ht="15" customHeight="1">
      <c r="A614" s="598">
        <v>25</v>
      </c>
      <c r="B614" s="556">
        <f>'1.Metas ATD H.'!B208</f>
        <v>0</v>
      </c>
      <c r="C614" s="604" t="s">
        <v>3</v>
      </c>
      <c r="D614" s="190" t="s">
        <v>542</v>
      </c>
      <c r="E614" s="31"/>
      <c r="F614" s="33"/>
      <c r="G614" s="33"/>
      <c r="H614" s="33"/>
      <c r="I614" s="33"/>
      <c r="J614" s="34" t="str">
        <f t="shared" si="32"/>
        <v/>
      </c>
      <c r="K614" s="34" t="str">
        <f t="shared" si="33"/>
        <v/>
      </c>
      <c r="L614" s="34" t="str">
        <f t="shared" si="34"/>
        <v/>
      </c>
      <c r="M614" s="34" t="str">
        <f t="shared" si="35"/>
        <v/>
      </c>
      <c r="P614" s="299"/>
      <c r="Q614" s="169"/>
      <c r="R614" s="299"/>
      <c r="S614" s="331"/>
    </row>
    <row r="615" spans="1:19" s="52" customFormat="1" ht="15" customHeight="1">
      <c r="A615" s="599"/>
      <c r="B615" s="557"/>
      <c r="C615" s="626"/>
      <c r="D615" s="191" t="s">
        <v>527</v>
      </c>
      <c r="E615" s="31"/>
      <c r="F615" s="33"/>
      <c r="G615" s="33"/>
      <c r="H615" s="33"/>
      <c r="I615" s="33"/>
      <c r="J615" s="34" t="str">
        <f t="shared" ref="J615:J681" si="36">IFERROR((F615/E615),"")</f>
        <v/>
      </c>
      <c r="K615" s="34" t="str">
        <f t="shared" ref="K615:K681" si="37">IFERROR(((F615+G615)/E615),"")</f>
        <v/>
      </c>
      <c r="L615" s="34" t="str">
        <f t="shared" ref="L615:L681" si="38">IFERROR(((F615+G615+H615)/E615),"")</f>
        <v/>
      </c>
      <c r="M615" s="34" t="str">
        <f t="shared" ref="M615:M681" si="39">IFERROR(((F615+G615+H615+I615)/E615),"")</f>
        <v/>
      </c>
      <c r="P615" s="299"/>
      <c r="Q615" s="169"/>
      <c r="R615" s="299"/>
      <c r="S615" s="331"/>
    </row>
    <row r="616" spans="1:19" s="52" customFormat="1" ht="15" customHeight="1">
      <c r="A616" s="599"/>
      <c r="B616" s="557"/>
      <c r="C616" s="626"/>
      <c r="D616" s="191" t="s">
        <v>528</v>
      </c>
      <c r="E616" s="31"/>
      <c r="F616" s="33"/>
      <c r="G616" s="33"/>
      <c r="H616" s="33"/>
      <c r="I616" s="33"/>
      <c r="J616" s="34" t="str">
        <f t="shared" si="36"/>
        <v/>
      </c>
      <c r="K616" s="34" t="str">
        <f t="shared" si="37"/>
        <v/>
      </c>
      <c r="L616" s="34" t="str">
        <f t="shared" si="38"/>
        <v/>
      </c>
      <c r="M616" s="34" t="str">
        <f t="shared" si="39"/>
        <v/>
      </c>
      <c r="P616" s="299"/>
      <c r="Q616" s="169"/>
      <c r="R616" s="299"/>
      <c r="S616" s="331"/>
    </row>
    <row r="617" spans="1:19" s="52" customFormat="1" ht="15" customHeight="1">
      <c r="A617" s="599"/>
      <c r="B617" s="557"/>
      <c r="C617" s="626"/>
      <c r="D617" s="191" t="s">
        <v>529</v>
      </c>
      <c r="E617" s="31"/>
      <c r="F617" s="33"/>
      <c r="G617" s="33"/>
      <c r="H617" s="33"/>
      <c r="I617" s="33"/>
      <c r="J617" s="34" t="str">
        <f t="shared" si="36"/>
        <v/>
      </c>
      <c r="K617" s="34" t="str">
        <f t="shared" si="37"/>
        <v/>
      </c>
      <c r="L617" s="34" t="str">
        <f t="shared" si="38"/>
        <v/>
      </c>
      <c r="M617" s="34" t="str">
        <f t="shared" si="39"/>
        <v/>
      </c>
      <c r="P617" s="299"/>
      <c r="Q617" s="169"/>
      <c r="R617" s="299"/>
      <c r="S617" s="331"/>
    </row>
    <row r="618" spans="1:19" s="52" customFormat="1" ht="15" customHeight="1">
      <c r="A618" s="599"/>
      <c r="B618" s="557"/>
      <c r="C618" s="626"/>
      <c r="D618" s="190" t="s">
        <v>738</v>
      </c>
      <c r="E618" s="31"/>
      <c r="F618" s="33"/>
      <c r="G618" s="33"/>
      <c r="H618" s="33"/>
      <c r="I618" s="33"/>
      <c r="J618" s="34" t="str">
        <f t="shared" si="36"/>
        <v/>
      </c>
      <c r="K618" s="34" t="str">
        <f t="shared" si="37"/>
        <v/>
      </c>
      <c r="L618" s="34" t="str">
        <f t="shared" si="38"/>
        <v/>
      </c>
      <c r="M618" s="34" t="str">
        <f t="shared" si="39"/>
        <v/>
      </c>
      <c r="P618" s="299"/>
      <c r="Q618" s="169"/>
      <c r="R618" s="299"/>
      <c r="S618" s="331"/>
    </row>
    <row r="619" spans="1:19" s="52" customFormat="1" ht="15" customHeight="1">
      <c r="A619" s="599"/>
      <c r="B619" s="557"/>
      <c r="C619" s="605"/>
      <c r="D619" s="191" t="s">
        <v>556</v>
      </c>
      <c r="E619" s="31"/>
      <c r="F619" s="33"/>
      <c r="G619" s="33"/>
      <c r="H619" s="33"/>
      <c r="I619" s="33"/>
      <c r="J619" s="34" t="str">
        <f t="shared" si="36"/>
        <v/>
      </c>
      <c r="K619" s="34" t="str">
        <f t="shared" si="37"/>
        <v/>
      </c>
      <c r="L619" s="34" t="str">
        <f t="shared" si="38"/>
        <v/>
      </c>
      <c r="M619" s="34" t="str">
        <f t="shared" si="39"/>
        <v/>
      </c>
      <c r="P619" s="299"/>
      <c r="Q619" s="169"/>
      <c r="R619" s="299"/>
      <c r="S619" s="331"/>
    </row>
    <row r="620" spans="1:19" s="52" customFormat="1" ht="15" customHeight="1">
      <c r="A620" s="599"/>
      <c r="B620" s="557"/>
      <c r="C620" s="604" t="s">
        <v>4</v>
      </c>
      <c r="D620" s="190" t="s">
        <v>542</v>
      </c>
      <c r="E620" s="31"/>
      <c r="F620" s="33"/>
      <c r="G620" s="33"/>
      <c r="H620" s="33"/>
      <c r="I620" s="33"/>
      <c r="J620" s="34" t="str">
        <f t="shared" si="36"/>
        <v/>
      </c>
      <c r="K620" s="34" t="str">
        <f t="shared" si="37"/>
        <v/>
      </c>
      <c r="L620" s="34" t="str">
        <f t="shared" si="38"/>
        <v/>
      </c>
      <c r="M620" s="34" t="str">
        <f t="shared" si="39"/>
        <v/>
      </c>
      <c r="P620" s="299"/>
      <c r="Q620" s="169"/>
      <c r="R620" s="299"/>
      <c r="S620" s="331"/>
    </row>
    <row r="621" spans="1:19" s="52" customFormat="1" ht="15" customHeight="1">
      <c r="A621" s="599"/>
      <c r="B621" s="557"/>
      <c r="C621" s="626"/>
      <c r="D621" s="191" t="s">
        <v>527</v>
      </c>
      <c r="E621" s="31"/>
      <c r="F621" s="33"/>
      <c r="G621" s="33"/>
      <c r="H621" s="33"/>
      <c r="I621" s="33"/>
      <c r="J621" s="34" t="str">
        <f t="shared" si="36"/>
        <v/>
      </c>
      <c r="K621" s="34" t="str">
        <f t="shared" si="37"/>
        <v/>
      </c>
      <c r="L621" s="34" t="str">
        <f t="shared" si="38"/>
        <v/>
      </c>
      <c r="M621" s="34" t="str">
        <f t="shared" si="39"/>
        <v/>
      </c>
      <c r="P621" s="299"/>
      <c r="Q621" s="169"/>
      <c r="R621" s="299"/>
      <c r="S621" s="331"/>
    </row>
    <row r="622" spans="1:19" s="52" customFormat="1" ht="15" customHeight="1">
      <c r="A622" s="599"/>
      <c r="B622" s="557"/>
      <c r="C622" s="626"/>
      <c r="D622" s="191" t="s">
        <v>528</v>
      </c>
      <c r="E622" s="31"/>
      <c r="F622" s="33"/>
      <c r="G622" s="33"/>
      <c r="H622" s="33"/>
      <c r="I622" s="33"/>
      <c r="J622" s="34" t="str">
        <f t="shared" si="36"/>
        <v/>
      </c>
      <c r="K622" s="34" t="str">
        <f t="shared" si="37"/>
        <v/>
      </c>
      <c r="L622" s="34" t="str">
        <f t="shared" si="38"/>
        <v/>
      </c>
      <c r="M622" s="34" t="str">
        <f t="shared" si="39"/>
        <v/>
      </c>
      <c r="P622" s="299"/>
      <c r="Q622" s="169"/>
      <c r="R622" s="299"/>
      <c r="S622" s="331"/>
    </row>
    <row r="623" spans="1:19" s="52" customFormat="1" ht="15" customHeight="1">
      <c r="A623" s="599"/>
      <c r="B623" s="557"/>
      <c r="C623" s="626"/>
      <c r="D623" s="191" t="s">
        <v>529</v>
      </c>
      <c r="E623" s="31"/>
      <c r="F623" s="33"/>
      <c r="G623" s="33"/>
      <c r="H623" s="33"/>
      <c r="I623" s="33"/>
      <c r="J623" s="34" t="str">
        <f t="shared" si="36"/>
        <v/>
      </c>
      <c r="K623" s="34" t="str">
        <f t="shared" si="37"/>
        <v/>
      </c>
      <c r="L623" s="34" t="str">
        <f t="shared" si="38"/>
        <v/>
      </c>
      <c r="M623" s="34" t="str">
        <f t="shared" si="39"/>
        <v/>
      </c>
      <c r="P623" s="299"/>
      <c r="Q623" s="169"/>
      <c r="R623" s="299"/>
      <c r="S623" s="331"/>
    </row>
    <row r="624" spans="1:19" s="52" customFormat="1" ht="15" customHeight="1">
      <c r="A624" s="599"/>
      <c r="B624" s="557"/>
      <c r="C624" s="626"/>
      <c r="D624" s="190" t="s">
        <v>738</v>
      </c>
      <c r="E624" s="31"/>
      <c r="F624" s="33"/>
      <c r="G624" s="33"/>
      <c r="H624" s="33"/>
      <c r="I624" s="33"/>
      <c r="J624" s="34" t="str">
        <f t="shared" si="36"/>
        <v/>
      </c>
      <c r="K624" s="34" t="str">
        <f t="shared" si="37"/>
        <v/>
      </c>
      <c r="L624" s="34" t="str">
        <f t="shared" si="38"/>
        <v/>
      </c>
      <c r="M624" s="34" t="str">
        <f t="shared" si="39"/>
        <v/>
      </c>
      <c r="P624" s="299"/>
      <c r="Q624" s="169"/>
      <c r="R624" s="299"/>
      <c r="S624" s="331"/>
    </row>
    <row r="625" spans="1:19" s="52" customFormat="1" ht="15" customHeight="1">
      <c r="A625" s="599"/>
      <c r="B625" s="557"/>
      <c r="C625" s="605"/>
      <c r="D625" s="191" t="s">
        <v>556</v>
      </c>
      <c r="E625" s="31"/>
      <c r="F625" s="33"/>
      <c r="G625" s="33"/>
      <c r="H625" s="33"/>
      <c r="I625" s="33"/>
      <c r="J625" s="34" t="str">
        <f t="shared" si="36"/>
        <v/>
      </c>
      <c r="K625" s="34" t="str">
        <f t="shared" si="37"/>
        <v/>
      </c>
      <c r="L625" s="34" t="str">
        <f t="shared" si="38"/>
        <v/>
      </c>
      <c r="M625" s="34" t="str">
        <f t="shared" si="39"/>
        <v/>
      </c>
      <c r="P625" s="299"/>
      <c r="Q625" s="169"/>
      <c r="R625" s="299"/>
      <c r="S625" s="331"/>
    </row>
    <row r="626" spans="1:19" s="52" customFormat="1" ht="15" customHeight="1">
      <c r="A626" s="599"/>
      <c r="B626" s="557"/>
      <c r="C626" s="604" t="s">
        <v>5</v>
      </c>
      <c r="D626" s="190" t="s">
        <v>542</v>
      </c>
      <c r="E626" s="31"/>
      <c r="F626" s="33"/>
      <c r="G626" s="33"/>
      <c r="H626" s="33"/>
      <c r="I626" s="33"/>
      <c r="J626" s="34" t="str">
        <f t="shared" si="36"/>
        <v/>
      </c>
      <c r="K626" s="34" t="str">
        <f t="shared" si="37"/>
        <v/>
      </c>
      <c r="L626" s="34" t="str">
        <f t="shared" si="38"/>
        <v/>
      </c>
      <c r="M626" s="34" t="str">
        <f t="shared" si="39"/>
        <v/>
      </c>
      <c r="P626" s="299"/>
      <c r="Q626" s="169"/>
      <c r="R626" s="299"/>
      <c r="S626" s="331"/>
    </row>
    <row r="627" spans="1:19" s="52" customFormat="1" ht="15" customHeight="1">
      <c r="A627" s="599"/>
      <c r="B627" s="557"/>
      <c r="C627" s="626"/>
      <c r="D627" s="191" t="s">
        <v>527</v>
      </c>
      <c r="E627" s="31"/>
      <c r="F627" s="33"/>
      <c r="G627" s="33"/>
      <c r="H627" s="33"/>
      <c r="I627" s="33"/>
      <c r="J627" s="34" t="str">
        <f t="shared" si="36"/>
        <v/>
      </c>
      <c r="K627" s="34" t="str">
        <f t="shared" si="37"/>
        <v/>
      </c>
      <c r="L627" s="34" t="str">
        <f t="shared" si="38"/>
        <v/>
      </c>
      <c r="M627" s="34" t="str">
        <f t="shared" si="39"/>
        <v/>
      </c>
      <c r="P627" s="299"/>
      <c r="Q627" s="169"/>
      <c r="R627" s="299"/>
      <c r="S627" s="331"/>
    </row>
    <row r="628" spans="1:19" s="52" customFormat="1" ht="15" customHeight="1">
      <c r="A628" s="599"/>
      <c r="B628" s="557"/>
      <c r="C628" s="626"/>
      <c r="D628" s="191" t="s">
        <v>528</v>
      </c>
      <c r="E628" s="31"/>
      <c r="F628" s="33"/>
      <c r="G628" s="33"/>
      <c r="H628" s="33"/>
      <c r="I628" s="33"/>
      <c r="J628" s="34" t="str">
        <f t="shared" si="36"/>
        <v/>
      </c>
      <c r="K628" s="34" t="str">
        <f t="shared" si="37"/>
        <v/>
      </c>
      <c r="L628" s="34" t="str">
        <f t="shared" si="38"/>
        <v/>
      </c>
      <c r="M628" s="34" t="str">
        <f t="shared" si="39"/>
        <v/>
      </c>
      <c r="P628" s="299"/>
      <c r="Q628" s="169"/>
      <c r="R628" s="299"/>
      <c r="S628" s="331"/>
    </row>
    <row r="629" spans="1:19" s="52" customFormat="1" ht="15" customHeight="1">
      <c r="A629" s="599"/>
      <c r="B629" s="557"/>
      <c r="C629" s="626"/>
      <c r="D629" s="191" t="s">
        <v>529</v>
      </c>
      <c r="E629" s="31"/>
      <c r="F629" s="33"/>
      <c r="G629" s="33"/>
      <c r="H629" s="33"/>
      <c r="I629" s="33"/>
      <c r="J629" s="34" t="str">
        <f t="shared" si="36"/>
        <v/>
      </c>
      <c r="K629" s="34" t="str">
        <f t="shared" si="37"/>
        <v/>
      </c>
      <c r="L629" s="34" t="str">
        <f t="shared" si="38"/>
        <v/>
      </c>
      <c r="M629" s="34" t="str">
        <f t="shared" si="39"/>
        <v/>
      </c>
      <c r="P629" s="299"/>
      <c r="Q629" s="169"/>
      <c r="R629" s="299"/>
      <c r="S629" s="331"/>
    </row>
    <row r="630" spans="1:19" s="52" customFormat="1" ht="15" customHeight="1">
      <c r="A630" s="599"/>
      <c r="B630" s="557"/>
      <c r="C630" s="626"/>
      <c r="D630" s="190" t="s">
        <v>738</v>
      </c>
      <c r="E630" s="31"/>
      <c r="F630" s="33"/>
      <c r="G630" s="33"/>
      <c r="H630" s="33"/>
      <c r="I630" s="33"/>
      <c r="J630" s="34" t="str">
        <f t="shared" si="36"/>
        <v/>
      </c>
      <c r="K630" s="34" t="str">
        <f t="shared" si="37"/>
        <v/>
      </c>
      <c r="L630" s="34" t="str">
        <f t="shared" si="38"/>
        <v/>
      </c>
      <c r="M630" s="34" t="str">
        <f t="shared" si="39"/>
        <v/>
      </c>
      <c r="P630" s="299"/>
      <c r="Q630" s="169"/>
      <c r="R630" s="299"/>
      <c r="S630" s="331"/>
    </row>
    <row r="631" spans="1:19" s="52" customFormat="1" ht="15" customHeight="1">
      <c r="A631" s="599"/>
      <c r="B631" s="557"/>
      <c r="C631" s="626"/>
      <c r="D631" s="191" t="s">
        <v>556</v>
      </c>
      <c r="E631" s="31"/>
      <c r="F631" s="33"/>
      <c r="G631" s="33"/>
      <c r="H631" s="33"/>
      <c r="I631" s="33"/>
      <c r="J631" s="34" t="str">
        <f t="shared" si="36"/>
        <v/>
      </c>
      <c r="K631" s="34" t="str">
        <f t="shared" si="37"/>
        <v/>
      </c>
      <c r="L631" s="34" t="str">
        <f t="shared" si="38"/>
        <v/>
      </c>
      <c r="M631" s="34" t="str">
        <f t="shared" si="39"/>
        <v/>
      </c>
      <c r="P631" s="299"/>
      <c r="Q631" s="169"/>
      <c r="R631" s="299"/>
      <c r="S631" s="331"/>
    </row>
    <row r="632" spans="1:19" s="52" customFormat="1" ht="15" customHeight="1">
      <c r="A632" s="599"/>
      <c r="B632" s="557"/>
      <c r="C632" s="605"/>
      <c r="D632" s="190" t="s">
        <v>616</v>
      </c>
      <c r="E632" s="31"/>
      <c r="F632" s="33"/>
      <c r="G632" s="33"/>
      <c r="H632" s="33"/>
      <c r="I632" s="33"/>
      <c r="J632" s="34" t="str">
        <f t="shared" si="36"/>
        <v/>
      </c>
      <c r="K632" s="34" t="str">
        <f t="shared" si="37"/>
        <v/>
      </c>
      <c r="L632" s="34" t="str">
        <f t="shared" si="38"/>
        <v/>
      </c>
      <c r="M632" s="34" t="str">
        <f t="shared" si="39"/>
        <v/>
      </c>
      <c r="P632" s="299"/>
      <c r="Q632" s="169"/>
      <c r="R632" s="299"/>
      <c r="S632" s="331"/>
    </row>
    <row r="633" spans="1:19" s="52" customFormat="1" ht="15" customHeight="1">
      <c r="A633" s="599"/>
      <c r="B633" s="557"/>
      <c r="C633" s="604" t="s">
        <v>6</v>
      </c>
      <c r="D633" s="190" t="s">
        <v>542</v>
      </c>
      <c r="E633" s="31"/>
      <c r="F633" s="33"/>
      <c r="G633" s="33"/>
      <c r="H633" s="33"/>
      <c r="I633" s="33"/>
      <c r="J633" s="34" t="str">
        <f t="shared" si="36"/>
        <v/>
      </c>
      <c r="K633" s="34" t="str">
        <f t="shared" si="37"/>
        <v/>
      </c>
      <c r="L633" s="34" t="str">
        <f t="shared" si="38"/>
        <v/>
      </c>
      <c r="M633" s="34" t="str">
        <f t="shared" si="39"/>
        <v/>
      </c>
      <c r="P633" s="299"/>
      <c r="Q633" s="169"/>
      <c r="R633" s="299"/>
      <c r="S633" s="331"/>
    </row>
    <row r="634" spans="1:19" s="52" customFormat="1" ht="15" customHeight="1">
      <c r="A634" s="599"/>
      <c r="B634" s="557"/>
      <c r="C634" s="626"/>
      <c r="D634" s="191" t="s">
        <v>527</v>
      </c>
      <c r="E634" s="31"/>
      <c r="F634" s="33"/>
      <c r="G634" s="33"/>
      <c r="H634" s="33"/>
      <c r="I634" s="33"/>
      <c r="J634" s="34" t="str">
        <f t="shared" si="36"/>
        <v/>
      </c>
      <c r="K634" s="34" t="str">
        <f t="shared" si="37"/>
        <v/>
      </c>
      <c r="L634" s="34" t="str">
        <f t="shared" si="38"/>
        <v/>
      </c>
      <c r="M634" s="34" t="str">
        <f t="shared" si="39"/>
        <v/>
      </c>
      <c r="P634" s="299"/>
      <c r="Q634" s="169"/>
      <c r="R634" s="299"/>
      <c r="S634" s="331"/>
    </row>
    <row r="635" spans="1:19" s="52" customFormat="1" ht="15" customHeight="1">
      <c r="A635" s="599"/>
      <c r="B635" s="557"/>
      <c r="C635" s="626"/>
      <c r="D635" s="191" t="s">
        <v>528</v>
      </c>
      <c r="E635" s="31"/>
      <c r="F635" s="33"/>
      <c r="G635" s="33"/>
      <c r="H635" s="33"/>
      <c r="I635" s="33"/>
      <c r="J635" s="34" t="str">
        <f t="shared" si="36"/>
        <v/>
      </c>
      <c r="K635" s="34" t="str">
        <f t="shared" si="37"/>
        <v/>
      </c>
      <c r="L635" s="34" t="str">
        <f t="shared" si="38"/>
        <v/>
      </c>
      <c r="M635" s="34" t="str">
        <f t="shared" si="39"/>
        <v/>
      </c>
      <c r="P635" s="299"/>
      <c r="Q635" s="169"/>
      <c r="R635" s="299"/>
      <c r="S635" s="331"/>
    </row>
    <row r="636" spans="1:19" s="52" customFormat="1" ht="15" customHeight="1">
      <c r="A636" s="599"/>
      <c r="B636" s="557"/>
      <c r="C636" s="626"/>
      <c r="D636" s="191" t="s">
        <v>529</v>
      </c>
      <c r="E636" s="31"/>
      <c r="F636" s="33"/>
      <c r="G636" s="33"/>
      <c r="H636" s="33"/>
      <c r="I636" s="33"/>
      <c r="J636" s="34" t="str">
        <f t="shared" si="36"/>
        <v/>
      </c>
      <c r="K636" s="34" t="str">
        <f t="shared" si="37"/>
        <v/>
      </c>
      <c r="L636" s="34" t="str">
        <f t="shared" si="38"/>
        <v/>
      </c>
      <c r="M636" s="34" t="str">
        <f t="shared" si="39"/>
        <v/>
      </c>
      <c r="P636" s="299"/>
      <c r="Q636" s="169"/>
      <c r="R636" s="299"/>
      <c r="S636" s="331"/>
    </row>
    <row r="637" spans="1:19" s="52" customFormat="1" ht="15" customHeight="1">
      <c r="A637" s="599"/>
      <c r="B637" s="557"/>
      <c r="C637" s="626"/>
      <c r="D637" s="190" t="s">
        <v>738</v>
      </c>
      <c r="E637" s="31"/>
      <c r="F637" s="33"/>
      <c r="G637" s="33"/>
      <c r="H637" s="33"/>
      <c r="I637" s="33"/>
      <c r="J637" s="34" t="str">
        <f t="shared" si="36"/>
        <v/>
      </c>
      <c r="K637" s="34" t="str">
        <f t="shared" si="37"/>
        <v/>
      </c>
      <c r="L637" s="34" t="str">
        <f t="shared" si="38"/>
        <v/>
      </c>
      <c r="M637" s="34" t="str">
        <f t="shared" si="39"/>
        <v/>
      </c>
      <c r="P637" s="299"/>
      <c r="Q637" s="169"/>
      <c r="R637" s="299"/>
      <c r="S637" s="331"/>
    </row>
    <row r="638" spans="1:19" s="52" customFormat="1" ht="15" customHeight="1">
      <c r="A638" s="600"/>
      <c r="B638" s="557"/>
      <c r="C638" s="605"/>
      <c r="D638" s="191" t="s">
        <v>556</v>
      </c>
      <c r="E638" s="31"/>
      <c r="F638" s="33"/>
      <c r="G638" s="33"/>
      <c r="H638" s="33"/>
      <c r="I638" s="33"/>
      <c r="J638" s="34" t="str">
        <f t="shared" si="36"/>
        <v/>
      </c>
      <c r="K638" s="34" t="str">
        <f t="shared" si="37"/>
        <v/>
      </c>
      <c r="L638" s="34" t="str">
        <f t="shared" si="38"/>
        <v/>
      </c>
      <c r="M638" s="34" t="str">
        <f t="shared" si="39"/>
        <v/>
      </c>
      <c r="P638" s="299"/>
      <c r="Q638" s="169"/>
      <c r="R638" s="299"/>
      <c r="S638" s="331"/>
    </row>
    <row r="639" spans="1:19" s="52" customFormat="1" ht="15" customHeight="1">
      <c r="A639" s="623">
        <v>26</v>
      </c>
      <c r="B639" s="556">
        <f>'1.Metas ATD H.'!B216</f>
        <v>0</v>
      </c>
      <c r="C639" s="604" t="s">
        <v>3</v>
      </c>
      <c r="D639" s="190" t="s">
        <v>542</v>
      </c>
      <c r="E639" s="31"/>
      <c r="F639" s="33"/>
      <c r="G639" s="33"/>
      <c r="H639" s="33"/>
      <c r="I639" s="33"/>
      <c r="J639" s="34" t="str">
        <f t="shared" si="36"/>
        <v/>
      </c>
      <c r="K639" s="34" t="str">
        <f t="shared" si="37"/>
        <v/>
      </c>
      <c r="L639" s="34" t="str">
        <f t="shared" si="38"/>
        <v/>
      </c>
      <c r="M639" s="34" t="str">
        <f t="shared" si="39"/>
        <v/>
      </c>
      <c r="P639" s="299"/>
      <c r="Q639" s="169"/>
      <c r="R639" s="299"/>
      <c r="S639" s="331"/>
    </row>
    <row r="640" spans="1:19" s="52" customFormat="1" ht="15" customHeight="1">
      <c r="A640" s="624"/>
      <c r="B640" s="557"/>
      <c r="C640" s="626"/>
      <c r="D640" s="191" t="s">
        <v>527</v>
      </c>
      <c r="E640" s="31"/>
      <c r="F640" s="33"/>
      <c r="G640" s="33"/>
      <c r="H640" s="33"/>
      <c r="I640" s="33"/>
      <c r="J640" s="34" t="str">
        <f t="shared" si="36"/>
        <v/>
      </c>
      <c r="K640" s="34" t="str">
        <f t="shared" si="37"/>
        <v/>
      </c>
      <c r="L640" s="34" t="str">
        <f t="shared" si="38"/>
        <v/>
      </c>
      <c r="M640" s="34" t="str">
        <f t="shared" si="39"/>
        <v/>
      </c>
      <c r="P640" s="299"/>
      <c r="Q640" s="169"/>
      <c r="R640" s="299"/>
      <c r="S640" s="331"/>
    </row>
    <row r="641" spans="1:19" s="52" customFormat="1" ht="15" customHeight="1">
      <c r="A641" s="624"/>
      <c r="B641" s="557"/>
      <c r="C641" s="626"/>
      <c r="D641" s="191" t="s">
        <v>528</v>
      </c>
      <c r="E641" s="31"/>
      <c r="F641" s="33"/>
      <c r="G641" s="33"/>
      <c r="H641" s="33"/>
      <c r="I641" s="33"/>
      <c r="J641" s="34" t="str">
        <f t="shared" si="36"/>
        <v/>
      </c>
      <c r="K641" s="34" t="str">
        <f t="shared" si="37"/>
        <v/>
      </c>
      <c r="L641" s="34" t="str">
        <f t="shared" si="38"/>
        <v/>
      </c>
      <c r="M641" s="34" t="str">
        <f t="shared" si="39"/>
        <v/>
      </c>
      <c r="P641" s="299"/>
      <c r="Q641" s="169"/>
      <c r="R641" s="299"/>
      <c r="S641" s="331"/>
    </row>
    <row r="642" spans="1:19" s="52" customFormat="1" ht="15" customHeight="1">
      <c r="A642" s="624"/>
      <c r="B642" s="557"/>
      <c r="C642" s="626"/>
      <c r="D642" s="191" t="s">
        <v>529</v>
      </c>
      <c r="E642" s="31"/>
      <c r="F642" s="33"/>
      <c r="G642" s="33"/>
      <c r="H642" s="33"/>
      <c r="I642" s="33"/>
      <c r="J642" s="34" t="str">
        <f t="shared" si="36"/>
        <v/>
      </c>
      <c r="K642" s="34" t="str">
        <f t="shared" si="37"/>
        <v/>
      </c>
      <c r="L642" s="34" t="str">
        <f t="shared" si="38"/>
        <v/>
      </c>
      <c r="M642" s="34" t="str">
        <f t="shared" si="39"/>
        <v/>
      </c>
      <c r="P642" s="299"/>
      <c r="Q642" s="169"/>
      <c r="R642" s="299"/>
      <c r="S642" s="331"/>
    </row>
    <row r="643" spans="1:19" s="52" customFormat="1" ht="15" customHeight="1">
      <c r="A643" s="624"/>
      <c r="B643" s="557"/>
      <c r="C643" s="626"/>
      <c r="D643" s="190" t="s">
        <v>738</v>
      </c>
      <c r="E643" s="31"/>
      <c r="F643" s="33"/>
      <c r="G643" s="33"/>
      <c r="H643" s="33"/>
      <c r="I643" s="33"/>
      <c r="J643" s="34" t="str">
        <f t="shared" si="36"/>
        <v/>
      </c>
      <c r="K643" s="34" t="str">
        <f t="shared" si="37"/>
        <v/>
      </c>
      <c r="L643" s="34" t="str">
        <f t="shared" si="38"/>
        <v/>
      </c>
      <c r="M643" s="34" t="str">
        <f t="shared" si="39"/>
        <v/>
      </c>
      <c r="P643" s="299"/>
      <c r="Q643" s="169"/>
      <c r="R643" s="299"/>
      <c r="S643" s="331"/>
    </row>
    <row r="644" spans="1:19" s="52" customFormat="1" ht="15" customHeight="1">
      <c r="A644" s="624"/>
      <c r="B644" s="557"/>
      <c r="C644" s="605"/>
      <c r="D644" s="191" t="s">
        <v>556</v>
      </c>
      <c r="E644" s="31"/>
      <c r="F644" s="33"/>
      <c r="G644" s="33"/>
      <c r="H644" s="33"/>
      <c r="I644" s="33"/>
      <c r="J644" s="34" t="str">
        <f t="shared" si="36"/>
        <v/>
      </c>
      <c r="K644" s="34" t="str">
        <f t="shared" si="37"/>
        <v/>
      </c>
      <c r="L644" s="34" t="str">
        <f t="shared" si="38"/>
        <v/>
      </c>
      <c r="M644" s="34" t="str">
        <f t="shared" si="39"/>
        <v/>
      </c>
      <c r="P644" s="299"/>
      <c r="Q644" s="169"/>
      <c r="R644" s="299"/>
      <c r="S644" s="331"/>
    </row>
    <row r="645" spans="1:19" s="52" customFormat="1" ht="15" customHeight="1">
      <c r="A645" s="624"/>
      <c r="B645" s="557"/>
      <c r="C645" s="604" t="s">
        <v>4</v>
      </c>
      <c r="D645" s="190" t="s">
        <v>542</v>
      </c>
      <c r="E645" s="31"/>
      <c r="F645" s="33"/>
      <c r="G645" s="33"/>
      <c r="H645" s="33"/>
      <c r="I645" s="33"/>
      <c r="J645" s="34" t="str">
        <f t="shared" si="36"/>
        <v/>
      </c>
      <c r="K645" s="34" t="str">
        <f t="shared" si="37"/>
        <v/>
      </c>
      <c r="L645" s="34" t="str">
        <f t="shared" si="38"/>
        <v/>
      </c>
      <c r="M645" s="34" t="str">
        <f t="shared" si="39"/>
        <v/>
      </c>
      <c r="P645" s="299"/>
      <c r="Q645" s="169"/>
      <c r="R645" s="299"/>
      <c r="S645" s="331"/>
    </row>
    <row r="646" spans="1:19" s="52" customFormat="1" ht="15" customHeight="1">
      <c r="A646" s="624"/>
      <c r="B646" s="557"/>
      <c r="C646" s="626"/>
      <c r="D646" s="191" t="s">
        <v>527</v>
      </c>
      <c r="E646" s="31"/>
      <c r="F646" s="33"/>
      <c r="G646" s="33"/>
      <c r="H646" s="33"/>
      <c r="I646" s="33"/>
      <c r="J646" s="34" t="str">
        <f t="shared" si="36"/>
        <v/>
      </c>
      <c r="K646" s="34" t="str">
        <f t="shared" si="37"/>
        <v/>
      </c>
      <c r="L646" s="34" t="str">
        <f t="shared" si="38"/>
        <v/>
      </c>
      <c r="M646" s="34" t="str">
        <f t="shared" si="39"/>
        <v/>
      </c>
      <c r="P646" s="299"/>
      <c r="Q646" s="169"/>
      <c r="R646" s="299"/>
      <c r="S646" s="331"/>
    </row>
    <row r="647" spans="1:19" s="52" customFormat="1" ht="15" customHeight="1">
      <c r="A647" s="624"/>
      <c r="B647" s="557"/>
      <c r="C647" s="626"/>
      <c r="D647" s="191" t="s">
        <v>528</v>
      </c>
      <c r="E647" s="31"/>
      <c r="F647" s="33"/>
      <c r="G647" s="33"/>
      <c r="H647" s="33"/>
      <c r="I647" s="33"/>
      <c r="J647" s="34" t="str">
        <f t="shared" si="36"/>
        <v/>
      </c>
      <c r="K647" s="34" t="str">
        <f t="shared" si="37"/>
        <v/>
      </c>
      <c r="L647" s="34" t="str">
        <f t="shared" si="38"/>
        <v/>
      </c>
      <c r="M647" s="34" t="str">
        <f t="shared" si="39"/>
        <v/>
      </c>
      <c r="P647" s="299"/>
      <c r="Q647" s="169"/>
      <c r="R647" s="299"/>
      <c r="S647" s="331"/>
    </row>
    <row r="648" spans="1:19" s="52" customFormat="1" ht="15" customHeight="1">
      <c r="A648" s="624"/>
      <c r="B648" s="557"/>
      <c r="C648" s="626"/>
      <c r="D648" s="191" t="s">
        <v>529</v>
      </c>
      <c r="E648" s="31"/>
      <c r="F648" s="33"/>
      <c r="G648" s="33"/>
      <c r="H648" s="33"/>
      <c r="I648" s="33"/>
      <c r="J648" s="34" t="str">
        <f t="shared" si="36"/>
        <v/>
      </c>
      <c r="K648" s="34" t="str">
        <f t="shared" si="37"/>
        <v/>
      </c>
      <c r="L648" s="34" t="str">
        <f t="shared" si="38"/>
        <v/>
      </c>
      <c r="M648" s="34" t="str">
        <f t="shared" si="39"/>
        <v/>
      </c>
      <c r="P648" s="299"/>
      <c r="Q648" s="169"/>
      <c r="R648" s="299"/>
      <c r="S648" s="331"/>
    </row>
    <row r="649" spans="1:19" s="52" customFormat="1" ht="15" customHeight="1">
      <c r="A649" s="624"/>
      <c r="B649" s="557"/>
      <c r="C649" s="626"/>
      <c r="D649" s="190" t="s">
        <v>738</v>
      </c>
      <c r="E649" s="31"/>
      <c r="F649" s="33"/>
      <c r="G649" s="33"/>
      <c r="H649" s="33"/>
      <c r="I649" s="33"/>
      <c r="J649" s="34" t="str">
        <f t="shared" si="36"/>
        <v/>
      </c>
      <c r="K649" s="34" t="str">
        <f t="shared" si="37"/>
        <v/>
      </c>
      <c r="L649" s="34" t="str">
        <f t="shared" si="38"/>
        <v/>
      </c>
      <c r="M649" s="34" t="str">
        <f t="shared" si="39"/>
        <v/>
      </c>
      <c r="P649" s="299"/>
      <c r="Q649" s="169"/>
      <c r="R649" s="299"/>
      <c r="S649" s="331"/>
    </row>
    <row r="650" spans="1:19" s="52" customFormat="1" ht="15" customHeight="1">
      <c r="A650" s="624"/>
      <c r="B650" s="557"/>
      <c r="C650" s="605"/>
      <c r="D650" s="191" t="s">
        <v>556</v>
      </c>
      <c r="E650" s="31"/>
      <c r="F650" s="33"/>
      <c r="G650" s="33"/>
      <c r="H650" s="33"/>
      <c r="I650" s="33"/>
      <c r="J650" s="34" t="str">
        <f t="shared" si="36"/>
        <v/>
      </c>
      <c r="K650" s="34" t="str">
        <f t="shared" si="37"/>
        <v/>
      </c>
      <c r="L650" s="34" t="str">
        <f t="shared" si="38"/>
        <v/>
      </c>
      <c r="M650" s="34" t="str">
        <f t="shared" si="39"/>
        <v/>
      </c>
      <c r="P650" s="299"/>
      <c r="Q650" s="169"/>
      <c r="R650" s="299"/>
      <c r="S650" s="331"/>
    </row>
    <row r="651" spans="1:19" s="52" customFormat="1" ht="15" customHeight="1">
      <c r="A651" s="624"/>
      <c r="B651" s="557"/>
      <c r="C651" s="604" t="s">
        <v>5</v>
      </c>
      <c r="D651" s="190" t="s">
        <v>542</v>
      </c>
      <c r="E651" s="31"/>
      <c r="F651" s="33"/>
      <c r="G651" s="33"/>
      <c r="H651" s="33"/>
      <c r="I651" s="33"/>
      <c r="J651" s="34" t="str">
        <f t="shared" si="36"/>
        <v/>
      </c>
      <c r="K651" s="34" t="str">
        <f t="shared" si="37"/>
        <v/>
      </c>
      <c r="L651" s="34" t="str">
        <f t="shared" si="38"/>
        <v/>
      </c>
      <c r="M651" s="34" t="str">
        <f t="shared" si="39"/>
        <v/>
      </c>
      <c r="P651" s="299"/>
      <c r="Q651" s="169"/>
      <c r="R651" s="299"/>
      <c r="S651" s="331"/>
    </row>
    <row r="652" spans="1:19" s="52" customFormat="1" ht="15" customHeight="1">
      <c r="A652" s="624"/>
      <c r="B652" s="557"/>
      <c r="C652" s="626"/>
      <c r="D652" s="191" t="s">
        <v>527</v>
      </c>
      <c r="E652" s="31"/>
      <c r="F652" s="33"/>
      <c r="G652" s="33"/>
      <c r="H652" s="33"/>
      <c r="I652" s="33"/>
      <c r="J652" s="34" t="str">
        <f t="shared" si="36"/>
        <v/>
      </c>
      <c r="K652" s="34" t="str">
        <f t="shared" si="37"/>
        <v/>
      </c>
      <c r="L652" s="34" t="str">
        <f t="shared" si="38"/>
        <v/>
      </c>
      <c r="M652" s="34" t="str">
        <f t="shared" si="39"/>
        <v/>
      </c>
      <c r="P652" s="299"/>
      <c r="Q652" s="169"/>
      <c r="R652" s="299"/>
      <c r="S652" s="331"/>
    </row>
    <row r="653" spans="1:19" s="52" customFormat="1" ht="15" customHeight="1">
      <c r="A653" s="624"/>
      <c r="B653" s="557"/>
      <c r="C653" s="626"/>
      <c r="D653" s="191" t="s">
        <v>528</v>
      </c>
      <c r="E653" s="31"/>
      <c r="F653" s="33"/>
      <c r="G653" s="33"/>
      <c r="H653" s="33"/>
      <c r="I653" s="33"/>
      <c r="J653" s="34" t="str">
        <f t="shared" si="36"/>
        <v/>
      </c>
      <c r="K653" s="34" t="str">
        <f t="shared" si="37"/>
        <v/>
      </c>
      <c r="L653" s="34" t="str">
        <f t="shared" si="38"/>
        <v/>
      </c>
      <c r="M653" s="34" t="str">
        <f t="shared" si="39"/>
        <v/>
      </c>
      <c r="P653" s="299"/>
      <c r="Q653" s="169"/>
      <c r="R653" s="299"/>
      <c r="S653" s="331"/>
    </row>
    <row r="654" spans="1:19" s="52" customFormat="1" ht="15" customHeight="1">
      <c r="A654" s="624"/>
      <c r="B654" s="557"/>
      <c r="C654" s="626"/>
      <c r="D654" s="191" t="s">
        <v>529</v>
      </c>
      <c r="E654" s="31"/>
      <c r="F654" s="33"/>
      <c r="G654" s="33"/>
      <c r="H654" s="33"/>
      <c r="I654" s="33"/>
      <c r="J654" s="34" t="str">
        <f t="shared" si="36"/>
        <v/>
      </c>
      <c r="K654" s="34" t="str">
        <f t="shared" si="37"/>
        <v/>
      </c>
      <c r="L654" s="34" t="str">
        <f t="shared" si="38"/>
        <v/>
      </c>
      <c r="M654" s="34" t="str">
        <f t="shared" si="39"/>
        <v/>
      </c>
      <c r="P654" s="299"/>
      <c r="Q654" s="169"/>
      <c r="R654" s="299"/>
      <c r="S654" s="331"/>
    </row>
    <row r="655" spans="1:19" s="52" customFormat="1" ht="15" customHeight="1">
      <c r="A655" s="624"/>
      <c r="B655" s="557"/>
      <c r="C655" s="626"/>
      <c r="D655" s="190" t="s">
        <v>738</v>
      </c>
      <c r="E655" s="31"/>
      <c r="F655" s="33"/>
      <c r="G655" s="33"/>
      <c r="H655" s="33"/>
      <c r="I655" s="33"/>
      <c r="J655" s="34" t="str">
        <f t="shared" si="36"/>
        <v/>
      </c>
      <c r="K655" s="34" t="str">
        <f t="shared" si="37"/>
        <v/>
      </c>
      <c r="L655" s="34" t="str">
        <f t="shared" si="38"/>
        <v/>
      </c>
      <c r="M655" s="34" t="str">
        <f t="shared" si="39"/>
        <v/>
      </c>
      <c r="P655" s="299"/>
      <c r="Q655" s="169"/>
      <c r="R655" s="299"/>
      <c r="S655" s="331"/>
    </row>
    <row r="656" spans="1:19" s="52" customFormat="1" ht="15" customHeight="1">
      <c r="A656" s="624"/>
      <c r="B656" s="557"/>
      <c r="C656" s="626"/>
      <c r="D656" s="191" t="s">
        <v>556</v>
      </c>
      <c r="E656" s="31"/>
      <c r="F656" s="33"/>
      <c r="G656" s="33"/>
      <c r="H656" s="33"/>
      <c r="I656" s="33"/>
      <c r="J656" s="34" t="str">
        <f t="shared" si="36"/>
        <v/>
      </c>
      <c r="K656" s="34" t="str">
        <f t="shared" si="37"/>
        <v/>
      </c>
      <c r="L656" s="34" t="str">
        <f t="shared" si="38"/>
        <v/>
      </c>
      <c r="M656" s="34" t="str">
        <f t="shared" si="39"/>
        <v/>
      </c>
      <c r="P656" s="299"/>
      <c r="Q656" s="169"/>
      <c r="R656" s="299"/>
      <c r="S656" s="331"/>
    </row>
    <row r="657" spans="1:19" s="52" customFormat="1" ht="15" customHeight="1">
      <c r="A657" s="624"/>
      <c r="B657" s="557"/>
      <c r="C657" s="605"/>
      <c r="D657" s="190" t="s">
        <v>616</v>
      </c>
      <c r="E657" s="31"/>
      <c r="F657" s="33"/>
      <c r="G657" s="33"/>
      <c r="H657" s="33"/>
      <c r="I657" s="33"/>
      <c r="J657" s="34" t="str">
        <f t="shared" si="36"/>
        <v/>
      </c>
      <c r="K657" s="34" t="str">
        <f t="shared" si="37"/>
        <v/>
      </c>
      <c r="L657" s="34" t="str">
        <f t="shared" si="38"/>
        <v/>
      </c>
      <c r="M657" s="34" t="str">
        <f t="shared" si="39"/>
        <v/>
      </c>
      <c r="P657" s="299"/>
      <c r="Q657" s="169"/>
      <c r="R657" s="299"/>
      <c r="S657" s="331"/>
    </row>
    <row r="658" spans="1:19" s="52" customFormat="1" ht="15" customHeight="1">
      <c r="A658" s="624"/>
      <c r="B658" s="557"/>
      <c r="C658" s="604" t="s">
        <v>6</v>
      </c>
      <c r="D658" s="190" t="s">
        <v>542</v>
      </c>
      <c r="E658" s="31"/>
      <c r="F658" s="33"/>
      <c r="G658" s="33"/>
      <c r="H658" s="33"/>
      <c r="I658" s="33"/>
      <c r="J658" s="34" t="str">
        <f t="shared" si="36"/>
        <v/>
      </c>
      <c r="K658" s="34" t="str">
        <f t="shared" si="37"/>
        <v/>
      </c>
      <c r="L658" s="34" t="str">
        <f t="shared" si="38"/>
        <v/>
      </c>
      <c r="M658" s="34" t="str">
        <f t="shared" si="39"/>
        <v/>
      </c>
      <c r="P658" s="299"/>
      <c r="Q658" s="169"/>
      <c r="R658" s="299"/>
      <c r="S658" s="331"/>
    </row>
    <row r="659" spans="1:19" s="52" customFormat="1" ht="15" customHeight="1">
      <c r="A659" s="624"/>
      <c r="B659" s="557"/>
      <c r="C659" s="626"/>
      <c r="D659" s="191" t="s">
        <v>527</v>
      </c>
      <c r="E659" s="31"/>
      <c r="F659" s="33"/>
      <c r="G659" s="33"/>
      <c r="H659" s="33"/>
      <c r="I659" s="33"/>
      <c r="J659" s="34" t="str">
        <f t="shared" si="36"/>
        <v/>
      </c>
      <c r="K659" s="34" t="str">
        <f t="shared" si="37"/>
        <v/>
      </c>
      <c r="L659" s="34" t="str">
        <f t="shared" si="38"/>
        <v/>
      </c>
      <c r="M659" s="34" t="str">
        <f t="shared" si="39"/>
        <v/>
      </c>
      <c r="P659" s="299"/>
      <c r="Q659" s="169"/>
      <c r="R659" s="299"/>
      <c r="S659" s="331"/>
    </row>
    <row r="660" spans="1:19" s="52" customFormat="1" ht="15" customHeight="1">
      <c r="A660" s="624"/>
      <c r="B660" s="557"/>
      <c r="C660" s="626"/>
      <c r="D660" s="191" t="s">
        <v>528</v>
      </c>
      <c r="E660" s="31"/>
      <c r="F660" s="33"/>
      <c r="G660" s="33"/>
      <c r="H660" s="33"/>
      <c r="I660" s="33"/>
      <c r="J660" s="34" t="str">
        <f t="shared" si="36"/>
        <v/>
      </c>
      <c r="K660" s="34" t="str">
        <f t="shared" si="37"/>
        <v/>
      </c>
      <c r="L660" s="34" t="str">
        <f t="shared" si="38"/>
        <v/>
      </c>
      <c r="M660" s="34" t="str">
        <f t="shared" si="39"/>
        <v/>
      </c>
      <c r="P660" s="299"/>
      <c r="Q660" s="169"/>
      <c r="R660" s="299"/>
      <c r="S660" s="331"/>
    </row>
    <row r="661" spans="1:19" s="52" customFormat="1" ht="15" customHeight="1">
      <c r="A661" s="624"/>
      <c r="B661" s="557"/>
      <c r="C661" s="626"/>
      <c r="D661" s="191" t="s">
        <v>529</v>
      </c>
      <c r="E661" s="31"/>
      <c r="F661" s="33"/>
      <c r="G661" s="33"/>
      <c r="H661" s="33"/>
      <c r="I661" s="33"/>
      <c r="J661" s="34" t="str">
        <f t="shared" si="36"/>
        <v/>
      </c>
      <c r="K661" s="34" t="str">
        <f t="shared" si="37"/>
        <v/>
      </c>
      <c r="L661" s="34" t="str">
        <f t="shared" si="38"/>
        <v/>
      </c>
      <c r="M661" s="34" t="str">
        <f t="shared" si="39"/>
        <v/>
      </c>
      <c r="P661" s="299"/>
      <c r="Q661" s="169"/>
      <c r="R661" s="299"/>
      <c r="S661" s="331"/>
    </row>
    <row r="662" spans="1:19" s="52" customFormat="1" ht="15" customHeight="1">
      <c r="A662" s="624"/>
      <c r="B662" s="557"/>
      <c r="C662" s="626"/>
      <c r="D662" s="190" t="s">
        <v>738</v>
      </c>
      <c r="E662" s="31"/>
      <c r="F662" s="33"/>
      <c r="G662" s="33"/>
      <c r="H662" s="33"/>
      <c r="I662" s="33"/>
      <c r="J662" s="34" t="str">
        <f t="shared" si="36"/>
        <v/>
      </c>
      <c r="K662" s="34" t="str">
        <f t="shared" si="37"/>
        <v/>
      </c>
      <c r="L662" s="34" t="str">
        <f t="shared" si="38"/>
        <v/>
      </c>
      <c r="M662" s="34" t="str">
        <f t="shared" si="39"/>
        <v/>
      </c>
      <c r="P662" s="299"/>
      <c r="Q662" s="169"/>
      <c r="R662" s="299"/>
      <c r="S662" s="331"/>
    </row>
    <row r="663" spans="1:19" s="52" customFormat="1" ht="15" customHeight="1">
      <c r="A663" s="625"/>
      <c r="B663" s="557"/>
      <c r="C663" s="605"/>
      <c r="D663" s="191" t="s">
        <v>556</v>
      </c>
      <c r="E663" s="31"/>
      <c r="F663" s="33"/>
      <c r="G663" s="33"/>
      <c r="H663" s="33"/>
      <c r="I663" s="33"/>
      <c r="J663" s="34" t="str">
        <f t="shared" si="36"/>
        <v/>
      </c>
      <c r="K663" s="34" t="str">
        <f t="shared" si="37"/>
        <v/>
      </c>
      <c r="L663" s="34" t="str">
        <f t="shared" si="38"/>
        <v/>
      </c>
      <c r="M663" s="34" t="str">
        <f t="shared" si="39"/>
        <v/>
      </c>
      <c r="P663" s="299"/>
      <c r="Q663" s="169"/>
      <c r="R663" s="299"/>
      <c r="S663" s="331"/>
    </row>
    <row r="664" spans="1:19" s="52" customFormat="1" ht="15" customHeight="1">
      <c r="A664" s="598">
        <v>27</v>
      </c>
      <c r="B664" s="556">
        <f>'1.Metas ATD H.'!B224</f>
        <v>0</v>
      </c>
      <c r="C664" s="604" t="s">
        <v>3</v>
      </c>
      <c r="D664" s="190" t="s">
        <v>542</v>
      </c>
      <c r="E664" s="31"/>
      <c r="F664" s="33"/>
      <c r="G664" s="33"/>
      <c r="H664" s="33"/>
      <c r="I664" s="33"/>
      <c r="J664" s="34" t="str">
        <f t="shared" si="36"/>
        <v/>
      </c>
      <c r="K664" s="34" t="str">
        <f t="shared" si="37"/>
        <v/>
      </c>
      <c r="L664" s="34" t="str">
        <f t="shared" si="38"/>
        <v/>
      </c>
      <c r="M664" s="34" t="str">
        <f t="shared" si="39"/>
        <v/>
      </c>
      <c r="P664" s="299"/>
      <c r="Q664" s="169"/>
      <c r="R664" s="299"/>
      <c r="S664" s="331"/>
    </row>
    <row r="665" spans="1:19" s="52" customFormat="1" ht="15" customHeight="1">
      <c r="A665" s="599"/>
      <c r="B665" s="557"/>
      <c r="C665" s="626"/>
      <c r="D665" s="191" t="s">
        <v>527</v>
      </c>
      <c r="E665" s="31"/>
      <c r="F665" s="33"/>
      <c r="G665" s="33"/>
      <c r="H665" s="33"/>
      <c r="I665" s="33"/>
      <c r="J665" s="34" t="str">
        <f t="shared" si="36"/>
        <v/>
      </c>
      <c r="K665" s="34" t="str">
        <f t="shared" si="37"/>
        <v/>
      </c>
      <c r="L665" s="34" t="str">
        <f t="shared" si="38"/>
        <v/>
      </c>
      <c r="M665" s="34" t="str">
        <f t="shared" si="39"/>
        <v/>
      </c>
      <c r="P665" s="299"/>
      <c r="Q665" s="169"/>
      <c r="R665" s="299"/>
      <c r="S665" s="331"/>
    </row>
    <row r="666" spans="1:19" s="52" customFormat="1" ht="15" customHeight="1">
      <c r="A666" s="599"/>
      <c r="B666" s="557"/>
      <c r="C666" s="626"/>
      <c r="D666" s="191" t="s">
        <v>528</v>
      </c>
      <c r="E666" s="31"/>
      <c r="F666" s="33"/>
      <c r="G666" s="33"/>
      <c r="H666" s="33"/>
      <c r="I666" s="33"/>
      <c r="J666" s="34" t="str">
        <f t="shared" si="36"/>
        <v/>
      </c>
      <c r="K666" s="34" t="str">
        <f t="shared" si="37"/>
        <v/>
      </c>
      <c r="L666" s="34" t="str">
        <f t="shared" si="38"/>
        <v/>
      </c>
      <c r="M666" s="34" t="str">
        <f t="shared" si="39"/>
        <v/>
      </c>
      <c r="P666" s="299"/>
      <c r="Q666" s="169"/>
      <c r="R666" s="299"/>
      <c r="S666" s="331"/>
    </row>
    <row r="667" spans="1:19" s="52" customFormat="1" ht="15" customHeight="1">
      <c r="A667" s="599"/>
      <c r="B667" s="557"/>
      <c r="C667" s="626"/>
      <c r="D667" s="191" t="s">
        <v>529</v>
      </c>
      <c r="E667" s="31"/>
      <c r="F667" s="33"/>
      <c r="G667" s="33"/>
      <c r="H667" s="33"/>
      <c r="I667" s="33"/>
      <c r="J667" s="34" t="str">
        <f t="shared" si="36"/>
        <v/>
      </c>
      <c r="K667" s="34" t="str">
        <f t="shared" si="37"/>
        <v/>
      </c>
      <c r="L667" s="34" t="str">
        <f t="shared" si="38"/>
        <v/>
      </c>
      <c r="M667" s="34" t="str">
        <f t="shared" si="39"/>
        <v/>
      </c>
      <c r="P667" s="299"/>
      <c r="Q667" s="169"/>
      <c r="R667" s="299"/>
      <c r="S667" s="331"/>
    </row>
    <row r="668" spans="1:19" s="52" customFormat="1" ht="15" customHeight="1">
      <c r="A668" s="599"/>
      <c r="B668" s="557"/>
      <c r="C668" s="626"/>
      <c r="D668" s="190" t="s">
        <v>738</v>
      </c>
      <c r="E668" s="31"/>
      <c r="F668" s="33"/>
      <c r="G668" s="33"/>
      <c r="H668" s="33"/>
      <c r="I668" s="33"/>
      <c r="J668" s="34" t="str">
        <f t="shared" si="36"/>
        <v/>
      </c>
      <c r="K668" s="34" t="str">
        <f t="shared" si="37"/>
        <v/>
      </c>
      <c r="L668" s="34" t="str">
        <f t="shared" si="38"/>
        <v/>
      </c>
      <c r="M668" s="34" t="str">
        <f t="shared" si="39"/>
        <v/>
      </c>
      <c r="P668" s="299"/>
      <c r="Q668" s="169"/>
      <c r="R668" s="299"/>
      <c r="S668" s="331"/>
    </row>
    <row r="669" spans="1:19" s="52" customFormat="1" ht="15" customHeight="1">
      <c r="A669" s="599"/>
      <c r="B669" s="557"/>
      <c r="C669" s="605"/>
      <c r="D669" s="191" t="s">
        <v>556</v>
      </c>
      <c r="E669" s="31"/>
      <c r="F669" s="33"/>
      <c r="G669" s="33"/>
      <c r="H669" s="33"/>
      <c r="I669" s="33"/>
      <c r="J669" s="34" t="str">
        <f t="shared" si="36"/>
        <v/>
      </c>
      <c r="K669" s="34" t="str">
        <f t="shared" si="37"/>
        <v/>
      </c>
      <c r="L669" s="34" t="str">
        <f t="shared" si="38"/>
        <v/>
      </c>
      <c r="M669" s="34" t="str">
        <f t="shared" si="39"/>
        <v/>
      </c>
      <c r="P669" s="299"/>
      <c r="Q669" s="169"/>
      <c r="R669" s="299"/>
      <c r="S669" s="331"/>
    </row>
    <row r="670" spans="1:19" s="52" customFormat="1" ht="15" customHeight="1">
      <c r="A670" s="599"/>
      <c r="B670" s="557"/>
      <c r="C670" s="604" t="s">
        <v>4</v>
      </c>
      <c r="D670" s="190" t="s">
        <v>542</v>
      </c>
      <c r="E670" s="31"/>
      <c r="F670" s="33"/>
      <c r="G670" s="33"/>
      <c r="H670" s="33"/>
      <c r="I670" s="33"/>
      <c r="J670" s="34" t="str">
        <f t="shared" si="36"/>
        <v/>
      </c>
      <c r="K670" s="34" t="str">
        <f t="shared" si="37"/>
        <v/>
      </c>
      <c r="L670" s="34" t="str">
        <f t="shared" si="38"/>
        <v/>
      </c>
      <c r="M670" s="34" t="str">
        <f t="shared" si="39"/>
        <v/>
      </c>
      <c r="P670" s="299"/>
      <c r="Q670" s="169"/>
      <c r="R670" s="299"/>
      <c r="S670" s="331"/>
    </row>
    <row r="671" spans="1:19" s="52" customFormat="1" ht="15" customHeight="1">
      <c r="A671" s="599"/>
      <c r="B671" s="557"/>
      <c r="C671" s="626"/>
      <c r="D671" s="191" t="s">
        <v>527</v>
      </c>
      <c r="E671" s="31"/>
      <c r="F671" s="33"/>
      <c r="G671" s="33"/>
      <c r="H671" s="33"/>
      <c r="I671" s="33"/>
      <c r="J671" s="34" t="str">
        <f t="shared" si="36"/>
        <v/>
      </c>
      <c r="K671" s="34" t="str">
        <f t="shared" si="37"/>
        <v/>
      </c>
      <c r="L671" s="34" t="str">
        <f t="shared" si="38"/>
        <v/>
      </c>
      <c r="M671" s="34" t="str">
        <f t="shared" si="39"/>
        <v/>
      </c>
      <c r="P671" s="299"/>
      <c r="Q671" s="169"/>
      <c r="R671" s="299"/>
      <c r="S671" s="331"/>
    </row>
    <row r="672" spans="1:19" s="52" customFormat="1" ht="15" customHeight="1">
      <c r="A672" s="599"/>
      <c r="B672" s="557"/>
      <c r="C672" s="626"/>
      <c r="D672" s="191" t="s">
        <v>528</v>
      </c>
      <c r="E672" s="31"/>
      <c r="F672" s="33"/>
      <c r="G672" s="33"/>
      <c r="H672" s="33"/>
      <c r="I672" s="33"/>
      <c r="J672" s="34" t="str">
        <f t="shared" si="36"/>
        <v/>
      </c>
      <c r="K672" s="34" t="str">
        <f t="shared" si="37"/>
        <v/>
      </c>
      <c r="L672" s="34" t="str">
        <f t="shared" si="38"/>
        <v/>
      </c>
      <c r="M672" s="34" t="str">
        <f t="shared" si="39"/>
        <v/>
      </c>
      <c r="P672" s="299"/>
      <c r="Q672" s="169"/>
      <c r="R672" s="299"/>
      <c r="S672" s="331"/>
    </row>
    <row r="673" spans="1:19" s="52" customFormat="1" ht="15" customHeight="1">
      <c r="A673" s="599"/>
      <c r="B673" s="557"/>
      <c r="C673" s="626"/>
      <c r="D673" s="191" t="s">
        <v>529</v>
      </c>
      <c r="E673" s="31"/>
      <c r="F673" s="33"/>
      <c r="G673" s="33"/>
      <c r="H673" s="33"/>
      <c r="I673" s="33"/>
      <c r="J673" s="34" t="str">
        <f t="shared" si="36"/>
        <v/>
      </c>
      <c r="K673" s="34" t="str">
        <f t="shared" si="37"/>
        <v/>
      </c>
      <c r="L673" s="34" t="str">
        <f t="shared" si="38"/>
        <v/>
      </c>
      <c r="M673" s="34" t="str">
        <f t="shared" si="39"/>
        <v/>
      </c>
      <c r="P673" s="299"/>
      <c r="Q673" s="169"/>
      <c r="R673" s="299"/>
      <c r="S673" s="331"/>
    </row>
    <row r="674" spans="1:19" s="52" customFormat="1" ht="15" customHeight="1">
      <c r="A674" s="599"/>
      <c r="B674" s="557"/>
      <c r="C674" s="626"/>
      <c r="D674" s="190" t="s">
        <v>738</v>
      </c>
      <c r="E674" s="31"/>
      <c r="F674" s="33"/>
      <c r="G674" s="33"/>
      <c r="H674" s="33"/>
      <c r="I674" s="33"/>
      <c r="J674" s="34" t="str">
        <f t="shared" si="36"/>
        <v/>
      </c>
      <c r="K674" s="34" t="str">
        <f t="shared" si="37"/>
        <v/>
      </c>
      <c r="L674" s="34" t="str">
        <f t="shared" si="38"/>
        <v/>
      </c>
      <c r="M674" s="34" t="str">
        <f t="shared" si="39"/>
        <v/>
      </c>
      <c r="P674" s="299"/>
      <c r="Q674" s="169"/>
      <c r="R674" s="299"/>
      <c r="S674" s="331"/>
    </row>
    <row r="675" spans="1:19" s="52" customFormat="1" ht="15" customHeight="1">
      <c r="A675" s="599"/>
      <c r="B675" s="557"/>
      <c r="C675" s="605"/>
      <c r="D675" s="191" t="s">
        <v>556</v>
      </c>
      <c r="E675" s="31"/>
      <c r="F675" s="33"/>
      <c r="G675" s="33"/>
      <c r="H675" s="33"/>
      <c r="I675" s="33"/>
      <c r="J675" s="34" t="str">
        <f t="shared" si="36"/>
        <v/>
      </c>
      <c r="K675" s="34" t="str">
        <f t="shared" si="37"/>
        <v/>
      </c>
      <c r="L675" s="34" t="str">
        <f t="shared" si="38"/>
        <v/>
      </c>
      <c r="M675" s="34" t="str">
        <f t="shared" si="39"/>
        <v/>
      </c>
      <c r="P675" s="299"/>
      <c r="Q675" s="169"/>
      <c r="R675" s="299"/>
      <c r="S675" s="331"/>
    </row>
    <row r="676" spans="1:19" s="52" customFormat="1" ht="15" customHeight="1">
      <c r="A676" s="599"/>
      <c r="B676" s="557"/>
      <c r="C676" s="604" t="s">
        <v>5</v>
      </c>
      <c r="D676" s="190" t="s">
        <v>542</v>
      </c>
      <c r="E676" s="31"/>
      <c r="F676" s="33"/>
      <c r="G676" s="33"/>
      <c r="H676" s="33"/>
      <c r="I676" s="33"/>
      <c r="J676" s="34" t="str">
        <f t="shared" si="36"/>
        <v/>
      </c>
      <c r="K676" s="34" t="str">
        <f t="shared" si="37"/>
        <v/>
      </c>
      <c r="L676" s="34" t="str">
        <f t="shared" si="38"/>
        <v/>
      </c>
      <c r="M676" s="34" t="str">
        <f t="shared" si="39"/>
        <v/>
      </c>
      <c r="P676" s="299"/>
      <c r="Q676" s="169"/>
      <c r="R676" s="299"/>
      <c r="S676" s="331"/>
    </row>
    <row r="677" spans="1:19" s="52" customFormat="1" ht="15" customHeight="1">
      <c r="A677" s="599"/>
      <c r="B677" s="557"/>
      <c r="C677" s="626"/>
      <c r="D677" s="191" t="s">
        <v>527</v>
      </c>
      <c r="E677" s="31"/>
      <c r="F677" s="33"/>
      <c r="G677" s="33"/>
      <c r="H677" s="33"/>
      <c r="I677" s="33"/>
      <c r="J677" s="34" t="str">
        <f t="shared" si="36"/>
        <v/>
      </c>
      <c r="K677" s="34" t="str">
        <f t="shared" si="37"/>
        <v/>
      </c>
      <c r="L677" s="34" t="str">
        <f t="shared" si="38"/>
        <v/>
      </c>
      <c r="M677" s="34" t="str">
        <f t="shared" si="39"/>
        <v/>
      </c>
      <c r="P677" s="299"/>
      <c r="Q677" s="169"/>
      <c r="R677" s="299"/>
      <c r="S677" s="331"/>
    </row>
    <row r="678" spans="1:19" s="52" customFormat="1" ht="15" customHeight="1">
      <c r="A678" s="599"/>
      <c r="B678" s="557"/>
      <c r="C678" s="626"/>
      <c r="D678" s="191" t="s">
        <v>528</v>
      </c>
      <c r="E678" s="31"/>
      <c r="F678" s="33"/>
      <c r="G678" s="33"/>
      <c r="H678" s="33"/>
      <c r="I678" s="33"/>
      <c r="J678" s="34" t="str">
        <f t="shared" si="36"/>
        <v/>
      </c>
      <c r="K678" s="34" t="str">
        <f t="shared" si="37"/>
        <v/>
      </c>
      <c r="L678" s="34" t="str">
        <f t="shared" si="38"/>
        <v/>
      </c>
      <c r="M678" s="34" t="str">
        <f t="shared" si="39"/>
        <v/>
      </c>
      <c r="P678" s="299"/>
      <c r="Q678" s="169"/>
      <c r="R678" s="299"/>
      <c r="S678" s="331"/>
    </row>
    <row r="679" spans="1:19" s="52" customFormat="1" ht="15" customHeight="1">
      <c r="A679" s="599"/>
      <c r="B679" s="557"/>
      <c r="C679" s="626"/>
      <c r="D679" s="191" t="s">
        <v>529</v>
      </c>
      <c r="E679" s="31"/>
      <c r="F679" s="33"/>
      <c r="G679" s="33"/>
      <c r="H679" s="33"/>
      <c r="I679" s="33"/>
      <c r="J679" s="34" t="str">
        <f t="shared" si="36"/>
        <v/>
      </c>
      <c r="K679" s="34" t="str">
        <f t="shared" si="37"/>
        <v/>
      </c>
      <c r="L679" s="34" t="str">
        <f t="shared" si="38"/>
        <v/>
      </c>
      <c r="M679" s="34" t="str">
        <f t="shared" si="39"/>
        <v/>
      </c>
      <c r="P679" s="299"/>
      <c r="Q679" s="169"/>
      <c r="R679" s="299"/>
      <c r="S679" s="331"/>
    </row>
    <row r="680" spans="1:19" s="52" customFormat="1" ht="15" customHeight="1">
      <c r="A680" s="599"/>
      <c r="B680" s="557"/>
      <c r="C680" s="626"/>
      <c r="D680" s="190" t="s">
        <v>738</v>
      </c>
      <c r="E680" s="31"/>
      <c r="F680" s="33"/>
      <c r="G680" s="33"/>
      <c r="H680" s="33"/>
      <c r="I680" s="33"/>
      <c r="J680" s="34" t="str">
        <f t="shared" si="36"/>
        <v/>
      </c>
      <c r="K680" s="34" t="str">
        <f t="shared" si="37"/>
        <v/>
      </c>
      <c r="L680" s="34" t="str">
        <f t="shared" si="38"/>
        <v/>
      </c>
      <c r="M680" s="34" t="str">
        <f t="shared" si="39"/>
        <v/>
      </c>
      <c r="P680" s="299"/>
      <c r="Q680" s="169"/>
      <c r="R680" s="299"/>
      <c r="S680" s="331"/>
    </row>
    <row r="681" spans="1:19" s="52" customFormat="1" ht="15" customHeight="1">
      <c r="A681" s="599"/>
      <c r="B681" s="557"/>
      <c r="C681" s="626"/>
      <c r="D681" s="191" t="s">
        <v>556</v>
      </c>
      <c r="E681" s="31"/>
      <c r="F681" s="33"/>
      <c r="G681" s="33"/>
      <c r="H681" s="33"/>
      <c r="I681" s="33"/>
      <c r="J681" s="34" t="str">
        <f t="shared" si="36"/>
        <v/>
      </c>
      <c r="K681" s="34" t="str">
        <f t="shared" si="37"/>
        <v/>
      </c>
      <c r="L681" s="34" t="str">
        <f t="shared" si="38"/>
        <v/>
      </c>
      <c r="M681" s="34" t="str">
        <f t="shared" si="39"/>
        <v/>
      </c>
      <c r="P681" s="299"/>
      <c r="Q681" s="169"/>
      <c r="R681" s="299"/>
      <c r="S681" s="331"/>
    </row>
    <row r="682" spans="1:19" s="52" customFormat="1" ht="15" customHeight="1">
      <c r="A682" s="599"/>
      <c r="B682" s="557"/>
      <c r="C682" s="605"/>
      <c r="D682" s="190" t="s">
        <v>616</v>
      </c>
      <c r="E682" s="31"/>
      <c r="F682" s="33"/>
      <c r="G682" s="33"/>
      <c r="H682" s="33"/>
      <c r="I682" s="33"/>
      <c r="J682" s="34" t="str">
        <f t="shared" ref="J682:J747" si="40">IFERROR((F682/E682),"")</f>
        <v/>
      </c>
      <c r="K682" s="34" t="str">
        <f t="shared" ref="K682:K747" si="41">IFERROR(((F682+G682)/E682),"")</f>
        <v/>
      </c>
      <c r="L682" s="34" t="str">
        <f t="shared" ref="L682:L747" si="42">IFERROR(((F682+G682+H682)/E682),"")</f>
        <v/>
      </c>
      <c r="M682" s="34" t="str">
        <f t="shared" ref="M682:M747" si="43">IFERROR(((F682+G682+H682+I682)/E682),"")</f>
        <v/>
      </c>
      <c r="P682" s="299"/>
      <c r="Q682" s="169"/>
      <c r="R682" s="299"/>
      <c r="S682" s="331"/>
    </row>
    <row r="683" spans="1:19" s="52" customFormat="1" ht="15" customHeight="1">
      <c r="A683" s="599"/>
      <c r="B683" s="557"/>
      <c r="C683" s="604" t="s">
        <v>6</v>
      </c>
      <c r="D683" s="190" t="s">
        <v>542</v>
      </c>
      <c r="E683" s="31"/>
      <c r="F683" s="33"/>
      <c r="G683" s="33"/>
      <c r="H683" s="33"/>
      <c r="I683" s="33"/>
      <c r="J683" s="34" t="str">
        <f t="shared" si="40"/>
        <v/>
      </c>
      <c r="K683" s="34" t="str">
        <f t="shared" si="41"/>
        <v/>
      </c>
      <c r="L683" s="34" t="str">
        <f t="shared" si="42"/>
        <v/>
      </c>
      <c r="M683" s="34" t="str">
        <f t="shared" si="43"/>
        <v/>
      </c>
      <c r="P683" s="299"/>
      <c r="Q683" s="169"/>
      <c r="R683" s="299"/>
      <c r="S683" s="331"/>
    </row>
    <row r="684" spans="1:19" s="52" customFormat="1" ht="15" customHeight="1">
      <c r="A684" s="599"/>
      <c r="B684" s="557"/>
      <c r="C684" s="626"/>
      <c r="D684" s="191" t="s">
        <v>527</v>
      </c>
      <c r="E684" s="31"/>
      <c r="F684" s="33"/>
      <c r="G684" s="33"/>
      <c r="H684" s="33"/>
      <c r="I684" s="33"/>
      <c r="J684" s="34" t="str">
        <f t="shared" si="40"/>
        <v/>
      </c>
      <c r="K684" s="34" t="str">
        <f t="shared" si="41"/>
        <v/>
      </c>
      <c r="L684" s="34" t="str">
        <f t="shared" si="42"/>
        <v/>
      </c>
      <c r="M684" s="34" t="str">
        <f t="shared" si="43"/>
        <v/>
      </c>
      <c r="P684" s="299"/>
      <c r="Q684" s="169"/>
      <c r="R684" s="299"/>
      <c r="S684" s="331"/>
    </row>
    <row r="685" spans="1:19" s="52" customFormat="1" ht="15" customHeight="1">
      <c r="A685" s="599"/>
      <c r="B685" s="557"/>
      <c r="C685" s="626"/>
      <c r="D685" s="191" t="s">
        <v>528</v>
      </c>
      <c r="E685" s="31"/>
      <c r="F685" s="33"/>
      <c r="G685" s="33"/>
      <c r="H685" s="33"/>
      <c r="I685" s="33"/>
      <c r="J685" s="34" t="str">
        <f t="shared" si="40"/>
        <v/>
      </c>
      <c r="K685" s="34" t="str">
        <f t="shared" si="41"/>
        <v/>
      </c>
      <c r="L685" s="34" t="str">
        <f t="shared" si="42"/>
        <v/>
      </c>
      <c r="M685" s="34" t="str">
        <f t="shared" si="43"/>
        <v/>
      </c>
      <c r="P685" s="299"/>
      <c r="Q685" s="169"/>
      <c r="R685" s="299"/>
      <c r="S685" s="331"/>
    </row>
    <row r="686" spans="1:19" s="52" customFormat="1" ht="15" customHeight="1">
      <c r="A686" s="599"/>
      <c r="B686" s="557"/>
      <c r="C686" s="626"/>
      <c r="D686" s="191" t="s">
        <v>529</v>
      </c>
      <c r="E686" s="31"/>
      <c r="F686" s="33"/>
      <c r="G686" s="33"/>
      <c r="H686" s="33"/>
      <c r="I686" s="33"/>
      <c r="J686" s="34" t="str">
        <f t="shared" si="40"/>
        <v/>
      </c>
      <c r="K686" s="34" t="str">
        <f t="shared" si="41"/>
        <v/>
      </c>
      <c r="L686" s="34" t="str">
        <f t="shared" si="42"/>
        <v/>
      </c>
      <c r="M686" s="34" t="str">
        <f t="shared" si="43"/>
        <v/>
      </c>
      <c r="P686" s="299"/>
      <c r="Q686" s="169"/>
      <c r="R686" s="299"/>
      <c r="S686" s="331"/>
    </row>
    <row r="687" spans="1:19" s="52" customFormat="1" ht="15" customHeight="1">
      <c r="A687" s="599"/>
      <c r="B687" s="557"/>
      <c r="C687" s="626"/>
      <c r="D687" s="190" t="s">
        <v>738</v>
      </c>
      <c r="E687" s="31"/>
      <c r="F687" s="33"/>
      <c r="G687" s="33"/>
      <c r="H687" s="33"/>
      <c r="I687" s="33"/>
      <c r="J687" s="34" t="str">
        <f t="shared" si="40"/>
        <v/>
      </c>
      <c r="K687" s="34" t="str">
        <f t="shared" si="41"/>
        <v/>
      </c>
      <c r="L687" s="34" t="str">
        <f t="shared" si="42"/>
        <v/>
      </c>
      <c r="M687" s="34" t="str">
        <f t="shared" si="43"/>
        <v/>
      </c>
      <c r="P687" s="299"/>
      <c r="Q687" s="169"/>
      <c r="R687" s="299"/>
      <c r="S687" s="331"/>
    </row>
    <row r="688" spans="1:19" s="52" customFormat="1" ht="15" customHeight="1">
      <c r="A688" s="600"/>
      <c r="B688" s="557"/>
      <c r="C688" s="605"/>
      <c r="D688" s="191" t="s">
        <v>556</v>
      </c>
      <c r="E688" s="31"/>
      <c r="F688" s="33"/>
      <c r="G688" s="33"/>
      <c r="H688" s="33"/>
      <c r="I688" s="33"/>
      <c r="J688" s="34" t="str">
        <f t="shared" si="40"/>
        <v/>
      </c>
      <c r="K688" s="34" t="str">
        <f t="shared" si="41"/>
        <v/>
      </c>
      <c r="L688" s="34" t="str">
        <f t="shared" si="42"/>
        <v/>
      </c>
      <c r="M688" s="34" t="str">
        <f t="shared" si="43"/>
        <v/>
      </c>
      <c r="P688" s="299"/>
      <c r="Q688" s="169"/>
      <c r="R688" s="299"/>
      <c r="S688" s="331"/>
    </row>
    <row r="689" spans="1:19" s="52" customFormat="1" ht="15" customHeight="1">
      <c r="A689" s="623">
        <v>28</v>
      </c>
      <c r="B689" s="556">
        <f>'1.Metas ATD H.'!B232</f>
        <v>0</v>
      </c>
      <c r="C689" s="604" t="s">
        <v>3</v>
      </c>
      <c r="D689" s="190" t="s">
        <v>542</v>
      </c>
      <c r="E689" s="31"/>
      <c r="F689" s="33"/>
      <c r="G689" s="33"/>
      <c r="H689" s="33"/>
      <c r="I689" s="33"/>
      <c r="J689" s="34" t="str">
        <f t="shared" si="40"/>
        <v/>
      </c>
      <c r="K689" s="34" t="str">
        <f t="shared" si="41"/>
        <v/>
      </c>
      <c r="L689" s="34" t="str">
        <f t="shared" si="42"/>
        <v/>
      </c>
      <c r="M689" s="34" t="str">
        <f t="shared" si="43"/>
        <v/>
      </c>
      <c r="P689" s="299"/>
      <c r="Q689" s="169"/>
      <c r="R689" s="299"/>
      <c r="S689" s="331"/>
    </row>
    <row r="690" spans="1:19" s="52" customFormat="1" ht="15" customHeight="1">
      <c r="A690" s="624"/>
      <c r="B690" s="557"/>
      <c r="C690" s="626"/>
      <c r="D690" s="191" t="s">
        <v>527</v>
      </c>
      <c r="E690" s="31"/>
      <c r="F690" s="33"/>
      <c r="G690" s="33"/>
      <c r="H690" s="33"/>
      <c r="I690" s="33"/>
      <c r="J690" s="34" t="str">
        <f t="shared" si="40"/>
        <v/>
      </c>
      <c r="K690" s="34" t="str">
        <f t="shared" si="41"/>
        <v/>
      </c>
      <c r="L690" s="34" t="str">
        <f t="shared" si="42"/>
        <v/>
      </c>
      <c r="M690" s="34" t="str">
        <f t="shared" si="43"/>
        <v/>
      </c>
      <c r="P690" s="299"/>
      <c r="Q690" s="169"/>
      <c r="R690" s="299"/>
      <c r="S690" s="331"/>
    </row>
    <row r="691" spans="1:19" s="52" customFormat="1" ht="15" customHeight="1">
      <c r="A691" s="624"/>
      <c r="B691" s="557"/>
      <c r="C691" s="626"/>
      <c r="D691" s="191" t="s">
        <v>528</v>
      </c>
      <c r="E691" s="31"/>
      <c r="F691" s="33"/>
      <c r="G691" s="33"/>
      <c r="H691" s="33"/>
      <c r="I691" s="33"/>
      <c r="J691" s="34" t="str">
        <f t="shared" si="40"/>
        <v/>
      </c>
      <c r="K691" s="34" t="str">
        <f t="shared" si="41"/>
        <v/>
      </c>
      <c r="L691" s="34" t="str">
        <f t="shared" si="42"/>
        <v/>
      </c>
      <c r="M691" s="34" t="str">
        <f t="shared" si="43"/>
        <v/>
      </c>
      <c r="P691" s="299"/>
      <c r="Q691" s="169"/>
      <c r="R691" s="299"/>
      <c r="S691" s="331"/>
    </row>
    <row r="692" spans="1:19" s="52" customFormat="1" ht="15" customHeight="1">
      <c r="A692" s="624"/>
      <c r="B692" s="557"/>
      <c r="C692" s="626"/>
      <c r="D692" s="191" t="s">
        <v>529</v>
      </c>
      <c r="E692" s="31"/>
      <c r="F692" s="33"/>
      <c r="G692" s="33"/>
      <c r="H692" s="33"/>
      <c r="I692" s="33"/>
      <c r="J692" s="34" t="str">
        <f t="shared" si="40"/>
        <v/>
      </c>
      <c r="K692" s="34" t="str">
        <f t="shared" si="41"/>
        <v/>
      </c>
      <c r="L692" s="34" t="str">
        <f t="shared" si="42"/>
        <v/>
      </c>
      <c r="M692" s="34" t="str">
        <f t="shared" si="43"/>
        <v/>
      </c>
      <c r="P692" s="299"/>
      <c r="Q692" s="169"/>
      <c r="R692" s="299"/>
      <c r="S692" s="331"/>
    </row>
    <row r="693" spans="1:19" s="52" customFormat="1" ht="15" customHeight="1">
      <c r="A693" s="624"/>
      <c r="B693" s="557"/>
      <c r="C693" s="626"/>
      <c r="D693" s="190" t="s">
        <v>738</v>
      </c>
      <c r="E693" s="31"/>
      <c r="F693" s="33"/>
      <c r="G693" s="33"/>
      <c r="H693" s="33"/>
      <c r="I693" s="33"/>
      <c r="J693" s="34" t="str">
        <f t="shared" si="40"/>
        <v/>
      </c>
      <c r="K693" s="34" t="str">
        <f t="shared" si="41"/>
        <v/>
      </c>
      <c r="L693" s="34" t="str">
        <f t="shared" si="42"/>
        <v/>
      </c>
      <c r="M693" s="34" t="str">
        <f t="shared" si="43"/>
        <v/>
      </c>
      <c r="P693" s="299"/>
      <c r="Q693" s="169"/>
      <c r="R693" s="299"/>
      <c r="S693" s="331"/>
    </row>
    <row r="694" spans="1:19" s="52" customFormat="1" ht="15" customHeight="1">
      <c r="A694" s="624"/>
      <c r="B694" s="557"/>
      <c r="C694" s="605"/>
      <c r="D694" s="191" t="s">
        <v>556</v>
      </c>
      <c r="E694" s="31"/>
      <c r="F694" s="33"/>
      <c r="G694" s="33"/>
      <c r="H694" s="33"/>
      <c r="I694" s="33"/>
      <c r="J694" s="34" t="str">
        <f t="shared" si="40"/>
        <v/>
      </c>
      <c r="K694" s="34" t="str">
        <f t="shared" si="41"/>
        <v/>
      </c>
      <c r="L694" s="34" t="str">
        <f t="shared" si="42"/>
        <v/>
      </c>
      <c r="M694" s="34" t="str">
        <f t="shared" si="43"/>
        <v/>
      </c>
      <c r="P694" s="299"/>
      <c r="Q694" s="169"/>
      <c r="R694" s="299"/>
      <c r="S694" s="331"/>
    </row>
    <row r="695" spans="1:19" s="52" customFormat="1" ht="15" customHeight="1">
      <c r="A695" s="624"/>
      <c r="B695" s="557"/>
      <c r="C695" s="604" t="s">
        <v>4</v>
      </c>
      <c r="D695" s="190" t="s">
        <v>542</v>
      </c>
      <c r="E695" s="31"/>
      <c r="F695" s="33"/>
      <c r="G695" s="33"/>
      <c r="H695" s="33"/>
      <c r="I695" s="33"/>
      <c r="J695" s="34" t="str">
        <f t="shared" si="40"/>
        <v/>
      </c>
      <c r="K695" s="34" t="str">
        <f t="shared" si="41"/>
        <v/>
      </c>
      <c r="L695" s="34" t="str">
        <f t="shared" si="42"/>
        <v/>
      </c>
      <c r="M695" s="34" t="str">
        <f t="shared" si="43"/>
        <v/>
      </c>
      <c r="P695" s="299"/>
      <c r="Q695" s="169"/>
      <c r="R695" s="299"/>
      <c r="S695" s="331"/>
    </row>
    <row r="696" spans="1:19" s="52" customFormat="1" ht="15" customHeight="1">
      <c r="A696" s="624"/>
      <c r="B696" s="557"/>
      <c r="C696" s="626"/>
      <c r="D696" s="191" t="s">
        <v>527</v>
      </c>
      <c r="E696" s="31"/>
      <c r="F696" s="33"/>
      <c r="G696" s="33"/>
      <c r="H696" s="33"/>
      <c r="I696" s="33"/>
      <c r="J696" s="34" t="str">
        <f t="shared" si="40"/>
        <v/>
      </c>
      <c r="K696" s="34" t="str">
        <f t="shared" si="41"/>
        <v/>
      </c>
      <c r="L696" s="34" t="str">
        <f t="shared" si="42"/>
        <v/>
      </c>
      <c r="M696" s="34" t="str">
        <f t="shared" si="43"/>
        <v/>
      </c>
      <c r="P696" s="299"/>
      <c r="Q696" s="169"/>
      <c r="R696" s="299"/>
      <c r="S696" s="331"/>
    </row>
    <row r="697" spans="1:19" s="52" customFormat="1" ht="15" customHeight="1">
      <c r="A697" s="624"/>
      <c r="B697" s="557"/>
      <c r="C697" s="626"/>
      <c r="D697" s="191" t="s">
        <v>528</v>
      </c>
      <c r="E697" s="31"/>
      <c r="F697" s="33"/>
      <c r="G697" s="33"/>
      <c r="H697" s="33"/>
      <c r="I697" s="33"/>
      <c r="J697" s="34" t="str">
        <f t="shared" si="40"/>
        <v/>
      </c>
      <c r="K697" s="34" t="str">
        <f t="shared" si="41"/>
        <v/>
      </c>
      <c r="L697" s="34" t="str">
        <f t="shared" si="42"/>
        <v/>
      </c>
      <c r="M697" s="34" t="str">
        <f t="shared" si="43"/>
        <v/>
      </c>
      <c r="P697" s="299"/>
      <c r="Q697" s="169"/>
      <c r="R697" s="299"/>
      <c r="S697" s="331"/>
    </row>
    <row r="698" spans="1:19" s="52" customFormat="1" ht="15" customHeight="1">
      <c r="A698" s="624"/>
      <c r="B698" s="557"/>
      <c r="C698" s="626"/>
      <c r="D698" s="191" t="s">
        <v>529</v>
      </c>
      <c r="E698" s="31"/>
      <c r="F698" s="33"/>
      <c r="G698" s="33"/>
      <c r="H698" s="33"/>
      <c r="I698" s="33"/>
      <c r="J698" s="34" t="str">
        <f t="shared" si="40"/>
        <v/>
      </c>
      <c r="K698" s="34" t="str">
        <f t="shared" si="41"/>
        <v/>
      </c>
      <c r="L698" s="34" t="str">
        <f t="shared" si="42"/>
        <v/>
      </c>
      <c r="M698" s="34" t="str">
        <f t="shared" si="43"/>
        <v/>
      </c>
      <c r="P698" s="299"/>
      <c r="Q698" s="169"/>
      <c r="R698" s="299"/>
      <c r="S698" s="331"/>
    </row>
    <row r="699" spans="1:19" s="52" customFormat="1" ht="15" customHeight="1">
      <c r="A699" s="624"/>
      <c r="B699" s="557"/>
      <c r="C699" s="626"/>
      <c r="D699" s="190" t="s">
        <v>738</v>
      </c>
      <c r="E699" s="31"/>
      <c r="F699" s="33"/>
      <c r="G699" s="33"/>
      <c r="H699" s="33"/>
      <c r="I699" s="33"/>
      <c r="J699" s="34" t="str">
        <f t="shared" si="40"/>
        <v/>
      </c>
      <c r="K699" s="34" t="str">
        <f t="shared" si="41"/>
        <v/>
      </c>
      <c r="L699" s="34" t="str">
        <f t="shared" si="42"/>
        <v/>
      </c>
      <c r="M699" s="34" t="str">
        <f t="shared" si="43"/>
        <v/>
      </c>
      <c r="P699" s="299"/>
      <c r="Q699" s="169"/>
      <c r="R699" s="299"/>
      <c r="S699" s="331"/>
    </row>
    <row r="700" spans="1:19" s="52" customFormat="1" ht="15" customHeight="1">
      <c r="A700" s="624"/>
      <c r="B700" s="557"/>
      <c r="C700" s="605"/>
      <c r="D700" s="191" t="s">
        <v>556</v>
      </c>
      <c r="E700" s="31"/>
      <c r="F700" s="33"/>
      <c r="G700" s="33"/>
      <c r="H700" s="33"/>
      <c r="I700" s="33"/>
      <c r="J700" s="34" t="str">
        <f t="shared" si="40"/>
        <v/>
      </c>
      <c r="K700" s="34" t="str">
        <f t="shared" si="41"/>
        <v/>
      </c>
      <c r="L700" s="34" t="str">
        <f t="shared" si="42"/>
        <v/>
      </c>
      <c r="M700" s="34" t="str">
        <f t="shared" si="43"/>
        <v/>
      </c>
      <c r="P700" s="299"/>
      <c r="Q700" s="169"/>
      <c r="R700" s="299"/>
      <c r="S700" s="331"/>
    </row>
    <row r="701" spans="1:19" s="52" customFormat="1" ht="15" customHeight="1">
      <c r="A701" s="624"/>
      <c r="B701" s="557"/>
      <c r="C701" s="604" t="s">
        <v>5</v>
      </c>
      <c r="D701" s="190" t="s">
        <v>542</v>
      </c>
      <c r="E701" s="31"/>
      <c r="F701" s="33"/>
      <c r="G701" s="33"/>
      <c r="H701" s="33"/>
      <c r="I701" s="33"/>
      <c r="J701" s="34" t="str">
        <f t="shared" si="40"/>
        <v/>
      </c>
      <c r="K701" s="34" t="str">
        <f t="shared" si="41"/>
        <v/>
      </c>
      <c r="L701" s="34" t="str">
        <f t="shared" si="42"/>
        <v/>
      </c>
      <c r="M701" s="34" t="str">
        <f t="shared" si="43"/>
        <v/>
      </c>
      <c r="P701" s="299"/>
      <c r="Q701" s="169"/>
      <c r="R701" s="299"/>
      <c r="S701" s="331"/>
    </row>
    <row r="702" spans="1:19" s="52" customFormat="1" ht="15" customHeight="1">
      <c r="A702" s="624"/>
      <c r="B702" s="557"/>
      <c r="C702" s="626"/>
      <c r="D702" s="191" t="s">
        <v>527</v>
      </c>
      <c r="E702" s="31"/>
      <c r="F702" s="33"/>
      <c r="G702" s="33"/>
      <c r="H702" s="33"/>
      <c r="I702" s="33"/>
      <c r="J702" s="34" t="str">
        <f t="shared" si="40"/>
        <v/>
      </c>
      <c r="K702" s="34" t="str">
        <f t="shared" si="41"/>
        <v/>
      </c>
      <c r="L702" s="34" t="str">
        <f t="shared" si="42"/>
        <v/>
      </c>
      <c r="M702" s="34" t="str">
        <f t="shared" si="43"/>
        <v/>
      </c>
      <c r="P702" s="299"/>
      <c r="Q702" s="169"/>
      <c r="R702" s="299"/>
      <c r="S702" s="331"/>
    </row>
    <row r="703" spans="1:19" s="52" customFormat="1" ht="15" customHeight="1">
      <c r="A703" s="624"/>
      <c r="B703" s="557"/>
      <c r="C703" s="626"/>
      <c r="D703" s="191" t="s">
        <v>528</v>
      </c>
      <c r="E703" s="31"/>
      <c r="F703" s="33"/>
      <c r="G703" s="33"/>
      <c r="H703" s="33"/>
      <c r="I703" s="33"/>
      <c r="J703" s="34" t="str">
        <f t="shared" si="40"/>
        <v/>
      </c>
      <c r="K703" s="34" t="str">
        <f t="shared" si="41"/>
        <v/>
      </c>
      <c r="L703" s="34" t="str">
        <f t="shared" si="42"/>
        <v/>
      </c>
      <c r="M703" s="34" t="str">
        <f t="shared" si="43"/>
        <v/>
      </c>
      <c r="P703" s="299"/>
      <c r="Q703" s="169"/>
      <c r="R703" s="299"/>
      <c r="S703" s="331"/>
    </row>
    <row r="704" spans="1:19" s="52" customFormat="1" ht="15" customHeight="1">
      <c r="A704" s="624"/>
      <c r="B704" s="557"/>
      <c r="C704" s="626"/>
      <c r="D704" s="191" t="s">
        <v>529</v>
      </c>
      <c r="E704" s="31"/>
      <c r="F704" s="33"/>
      <c r="G704" s="33"/>
      <c r="H704" s="33"/>
      <c r="I704" s="33"/>
      <c r="J704" s="34" t="str">
        <f t="shared" si="40"/>
        <v/>
      </c>
      <c r="K704" s="34" t="str">
        <f t="shared" si="41"/>
        <v/>
      </c>
      <c r="L704" s="34" t="str">
        <f t="shared" si="42"/>
        <v/>
      </c>
      <c r="M704" s="34" t="str">
        <f t="shared" si="43"/>
        <v/>
      </c>
      <c r="P704" s="299"/>
      <c r="Q704" s="169"/>
      <c r="R704" s="299"/>
      <c r="S704" s="331"/>
    </row>
    <row r="705" spans="1:19" s="52" customFormat="1" ht="15" customHeight="1">
      <c r="A705" s="624"/>
      <c r="B705" s="557"/>
      <c r="C705" s="626"/>
      <c r="D705" s="190" t="s">
        <v>738</v>
      </c>
      <c r="E705" s="31"/>
      <c r="F705" s="33"/>
      <c r="G705" s="33"/>
      <c r="H705" s="33"/>
      <c r="I705" s="33"/>
      <c r="J705" s="34" t="str">
        <f t="shared" si="40"/>
        <v/>
      </c>
      <c r="K705" s="34" t="str">
        <f t="shared" si="41"/>
        <v/>
      </c>
      <c r="L705" s="34" t="str">
        <f t="shared" si="42"/>
        <v/>
      </c>
      <c r="M705" s="34" t="str">
        <f t="shared" si="43"/>
        <v/>
      </c>
      <c r="P705" s="299"/>
      <c r="Q705" s="169"/>
      <c r="R705" s="299"/>
      <c r="S705" s="331"/>
    </row>
    <row r="706" spans="1:19" s="52" customFormat="1" ht="15" customHeight="1">
      <c r="A706" s="624"/>
      <c r="B706" s="557"/>
      <c r="C706" s="626"/>
      <c r="D706" s="191" t="s">
        <v>556</v>
      </c>
      <c r="E706" s="31"/>
      <c r="F706" s="33"/>
      <c r="G706" s="33"/>
      <c r="H706" s="33"/>
      <c r="I706" s="33"/>
      <c r="J706" s="34" t="str">
        <f t="shared" si="40"/>
        <v/>
      </c>
      <c r="K706" s="34" t="str">
        <f t="shared" si="41"/>
        <v/>
      </c>
      <c r="L706" s="34" t="str">
        <f t="shared" si="42"/>
        <v/>
      </c>
      <c r="M706" s="34" t="str">
        <f t="shared" si="43"/>
        <v/>
      </c>
      <c r="P706" s="299"/>
      <c r="Q706" s="169"/>
      <c r="R706" s="299"/>
      <c r="S706" s="331"/>
    </row>
    <row r="707" spans="1:19" s="52" customFormat="1" ht="15" customHeight="1">
      <c r="A707" s="624"/>
      <c r="B707" s="557"/>
      <c r="C707" s="605"/>
      <c r="D707" s="190" t="s">
        <v>616</v>
      </c>
      <c r="E707" s="31"/>
      <c r="F707" s="33"/>
      <c r="G707" s="33"/>
      <c r="H707" s="33"/>
      <c r="I707" s="33"/>
      <c r="J707" s="34" t="str">
        <f t="shared" si="40"/>
        <v/>
      </c>
      <c r="K707" s="34" t="str">
        <f t="shared" si="41"/>
        <v/>
      </c>
      <c r="L707" s="34" t="str">
        <f t="shared" si="42"/>
        <v/>
      </c>
      <c r="M707" s="34" t="str">
        <f t="shared" si="43"/>
        <v/>
      </c>
      <c r="P707" s="299"/>
      <c r="Q707" s="169"/>
      <c r="R707" s="299"/>
      <c r="S707" s="331"/>
    </row>
    <row r="708" spans="1:19" s="52" customFormat="1" ht="15" customHeight="1">
      <c r="A708" s="624"/>
      <c r="B708" s="557"/>
      <c r="C708" s="604" t="s">
        <v>6</v>
      </c>
      <c r="D708" s="190" t="s">
        <v>542</v>
      </c>
      <c r="E708" s="31"/>
      <c r="F708" s="33"/>
      <c r="G708" s="33"/>
      <c r="H708" s="33"/>
      <c r="I708" s="33"/>
      <c r="J708" s="34" t="str">
        <f t="shared" si="40"/>
        <v/>
      </c>
      <c r="K708" s="34" t="str">
        <f t="shared" si="41"/>
        <v/>
      </c>
      <c r="L708" s="34" t="str">
        <f t="shared" si="42"/>
        <v/>
      </c>
      <c r="M708" s="34" t="str">
        <f t="shared" si="43"/>
        <v/>
      </c>
      <c r="P708" s="299"/>
      <c r="Q708" s="169"/>
      <c r="R708" s="299"/>
      <c r="S708" s="331"/>
    </row>
    <row r="709" spans="1:19" s="52" customFormat="1" ht="15" customHeight="1">
      <c r="A709" s="624"/>
      <c r="B709" s="557"/>
      <c r="C709" s="626"/>
      <c r="D709" s="191" t="s">
        <v>527</v>
      </c>
      <c r="E709" s="31"/>
      <c r="F709" s="33"/>
      <c r="G709" s="33"/>
      <c r="H709" s="33"/>
      <c r="I709" s="33"/>
      <c r="J709" s="34" t="str">
        <f t="shared" si="40"/>
        <v/>
      </c>
      <c r="K709" s="34" t="str">
        <f t="shared" si="41"/>
        <v/>
      </c>
      <c r="L709" s="34" t="str">
        <f t="shared" si="42"/>
        <v/>
      </c>
      <c r="M709" s="34" t="str">
        <f t="shared" si="43"/>
        <v/>
      </c>
      <c r="P709" s="299"/>
      <c r="Q709" s="169"/>
      <c r="R709" s="299"/>
      <c r="S709" s="331"/>
    </row>
    <row r="710" spans="1:19" s="52" customFormat="1" ht="15" customHeight="1">
      <c r="A710" s="624"/>
      <c r="B710" s="557"/>
      <c r="C710" s="626"/>
      <c r="D710" s="191" t="s">
        <v>528</v>
      </c>
      <c r="E710" s="31"/>
      <c r="F710" s="33"/>
      <c r="G710" s="33"/>
      <c r="H710" s="33"/>
      <c r="I710" s="33"/>
      <c r="J710" s="34" t="str">
        <f t="shared" si="40"/>
        <v/>
      </c>
      <c r="K710" s="34" t="str">
        <f t="shared" si="41"/>
        <v/>
      </c>
      <c r="L710" s="34" t="str">
        <f t="shared" si="42"/>
        <v/>
      </c>
      <c r="M710" s="34" t="str">
        <f t="shared" si="43"/>
        <v/>
      </c>
      <c r="P710" s="299"/>
      <c r="Q710" s="169"/>
      <c r="R710" s="299"/>
      <c r="S710" s="331"/>
    </row>
    <row r="711" spans="1:19" s="52" customFormat="1" ht="15" customHeight="1">
      <c r="A711" s="624"/>
      <c r="B711" s="557"/>
      <c r="C711" s="626"/>
      <c r="D711" s="191" t="s">
        <v>529</v>
      </c>
      <c r="E711" s="31"/>
      <c r="F711" s="33"/>
      <c r="G711" s="33"/>
      <c r="H711" s="33"/>
      <c r="I711" s="33"/>
      <c r="J711" s="34" t="str">
        <f t="shared" si="40"/>
        <v/>
      </c>
      <c r="K711" s="34" t="str">
        <f t="shared" si="41"/>
        <v/>
      </c>
      <c r="L711" s="34" t="str">
        <f t="shared" si="42"/>
        <v/>
      </c>
      <c r="M711" s="34" t="str">
        <f t="shared" si="43"/>
        <v/>
      </c>
      <c r="P711" s="299"/>
      <c r="Q711" s="169"/>
      <c r="R711" s="299"/>
      <c r="S711" s="331"/>
    </row>
    <row r="712" spans="1:19" s="52" customFormat="1" ht="15" customHeight="1">
      <c r="A712" s="624"/>
      <c r="B712" s="557"/>
      <c r="C712" s="626"/>
      <c r="D712" s="190" t="s">
        <v>738</v>
      </c>
      <c r="E712" s="31"/>
      <c r="F712" s="33"/>
      <c r="G712" s="33"/>
      <c r="H712" s="33"/>
      <c r="I712" s="33"/>
      <c r="J712" s="34" t="str">
        <f t="shared" si="40"/>
        <v/>
      </c>
      <c r="K712" s="34" t="str">
        <f t="shared" si="41"/>
        <v/>
      </c>
      <c r="L712" s="34" t="str">
        <f t="shared" si="42"/>
        <v/>
      </c>
      <c r="M712" s="34" t="str">
        <f t="shared" si="43"/>
        <v/>
      </c>
      <c r="P712" s="299"/>
      <c r="Q712" s="169"/>
      <c r="R712" s="299"/>
      <c r="S712" s="331"/>
    </row>
    <row r="713" spans="1:19" s="52" customFormat="1" ht="15" customHeight="1">
      <c r="A713" s="625"/>
      <c r="B713" s="557"/>
      <c r="C713" s="605"/>
      <c r="D713" s="191" t="s">
        <v>556</v>
      </c>
      <c r="E713" s="31"/>
      <c r="F713" s="33"/>
      <c r="G713" s="33"/>
      <c r="H713" s="33"/>
      <c r="I713" s="33"/>
      <c r="J713" s="34" t="str">
        <f t="shared" si="40"/>
        <v/>
      </c>
      <c r="K713" s="34" t="str">
        <f t="shared" si="41"/>
        <v/>
      </c>
      <c r="L713" s="34" t="str">
        <f t="shared" si="42"/>
        <v/>
      </c>
      <c r="M713" s="34" t="str">
        <f t="shared" si="43"/>
        <v/>
      </c>
      <c r="P713" s="299"/>
      <c r="Q713" s="169"/>
      <c r="R713" s="299"/>
      <c r="S713" s="331"/>
    </row>
    <row r="714" spans="1:19" s="52" customFormat="1" ht="15" customHeight="1">
      <c r="A714" s="598">
        <v>29</v>
      </c>
      <c r="B714" s="556">
        <f>'1.Metas ATD H.'!B240</f>
        <v>0</v>
      </c>
      <c r="C714" s="604" t="s">
        <v>3</v>
      </c>
      <c r="D714" s="190" t="s">
        <v>542</v>
      </c>
      <c r="E714" s="31"/>
      <c r="F714" s="33"/>
      <c r="G714" s="33"/>
      <c r="H714" s="33"/>
      <c r="I714" s="33"/>
      <c r="J714" s="34" t="str">
        <f t="shared" si="40"/>
        <v/>
      </c>
      <c r="K714" s="34" t="str">
        <f t="shared" si="41"/>
        <v/>
      </c>
      <c r="L714" s="34" t="str">
        <f t="shared" si="42"/>
        <v/>
      </c>
      <c r="M714" s="34" t="str">
        <f t="shared" si="43"/>
        <v/>
      </c>
      <c r="P714" s="299"/>
      <c r="Q714" s="169"/>
      <c r="R714" s="299"/>
      <c r="S714" s="331"/>
    </row>
    <row r="715" spans="1:19" s="52" customFormat="1" ht="15" customHeight="1">
      <c r="A715" s="599"/>
      <c r="B715" s="557"/>
      <c r="C715" s="626"/>
      <c r="D715" s="191" t="s">
        <v>527</v>
      </c>
      <c r="E715" s="31"/>
      <c r="F715" s="33"/>
      <c r="G715" s="33"/>
      <c r="H715" s="33"/>
      <c r="I715" s="33"/>
      <c r="J715" s="34" t="str">
        <f t="shared" si="40"/>
        <v/>
      </c>
      <c r="K715" s="34" t="str">
        <f t="shared" si="41"/>
        <v/>
      </c>
      <c r="L715" s="34" t="str">
        <f t="shared" si="42"/>
        <v/>
      </c>
      <c r="M715" s="34" t="str">
        <f t="shared" si="43"/>
        <v/>
      </c>
      <c r="P715" s="299"/>
      <c r="Q715" s="169"/>
      <c r="R715" s="299"/>
      <c r="S715" s="331"/>
    </row>
    <row r="716" spans="1:19" s="52" customFormat="1" ht="15" customHeight="1">
      <c r="A716" s="599"/>
      <c r="B716" s="557"/>
      <c r="C716" s="626"/>
      <c r="D716" s="191" t="s">
        <v>528</v>
      </c>
      <c r="E716" s="31"/>
      <c r="F716" s="33"/>
      <c r="G716" s="33"/>
      <c r="H716" s="33"/>
      <c r="I716" s="33"/>
      <c r="J716" s="34" t="str">
        <f t="shared" si="40"/>
        <v/>
      </c>
      <c r="K716" s="34" t="str">
        <f t="shared" si="41"/>
        <v/>
      </c>
      <c r="L716" s="34" t="str">
        <f t="shared" si="42"/>
        <v/>
      </c>
      <c r="M716" s="34" t="str">
        <f t="shared" si="43"/>
        <v/>
      </c>
      <c r="P716" s="299"/>
      <c r="Q716" s="169"/>
      <c r="R716" s="299"/>
      <c r="S716" s="331"/>
    </row>
    <row r="717" spans="1:19" s="52" customFormat="1" ht="15" customHeight="1">
      <c r="A717" s="599"/>
      <c r="B717" s="557"/>
      <c r="C717" s="626"/>
      <c r="D717" s="191" t="s">
        <v>529</v>
      </c>
      <c r="E717" s="31"/>
      <c r="F717" s="33"/>
      <c r="G717" s="33"/>
      <c r="H717" s="33"/>
      <c r="I717" s="33"/>
      <c r="J717" s="34" t="str">
        <f t="shared" si="40"/>
        <v/>
      </c>
      <c r="K717" s="34" t="str">
        <f t="shared" si="41"/>
        <v/>
      </c>
      <c r="L717" s="34" t="str">
        <f t="shared" si="42"/>
        <v/>
      </c>
      <c r="M717" s="34" t="str">
        <f t="shared" si="43"/>
        <v/>
      </c>
      <c r="P717" s="299"/>
      <c r="Q717" s="169"/>
      <c r="R717" s="299"/>
      <c r="S717" s="331"/>
    </row>
    <row r="718" spans="1:19" s="52" customFormat="1" ht="15" customHeight="1">
      <c r="A718" s="599"/>
      <c r="B718" s="557"/>
      <c r="C718" s="626"/>
      <c r="D718" s="190" t="s">
        <v>738</v>
      </c>
      <c r="E718" s="31"/>
      <c r="F718" s="33"/>
      <c r="G718" s="33"/>
      <c r="H718" s="33"/>
      <c r="I718" s="33"/>
      <c r="J718" s="34" t="str">
        <f t="shared" si="40"/>
        <v/>
      </c>
      <c r="K718" s="34" t="str">
        <f t="shared" si="41"/>
        <v/>
      </c>
      <c r="L718" s="34" t="str">
        <f t="shared" si="42"/>
        <v/>
      </c>
      <c r="M718" s="34" t="str">
        <f t="shared" si="43"/>
        <v/>
      </c>
      <c r="P718" s="299"/>
      <c r="Q718" s="169"/>
      <c r="R718" s="299"/>
      <c r="S718" s="331"/>
    </row>
    <row r="719" spans="1:19" s="52" customFormat="1" ht="15" customHeight="1">
      <c r="A719" s="599"/>
      <c r="B719" s="557"/>
      <c r="C719" s="605"/>
      <c r="D719" s="191" t="s">
        <v>556</v>
      </c>
      <c r="E719" s="31"/>
      <c r="F719" s="33"/>
      <c r="G719" s="33"/>
      <c r="H719" s="33"/>
      <c r="I719" s="33"/>
      <c r="J719" s="34" t="str">
        <f t="shared" si="40"/>
        <v/>
      </c>
      <c r="K719" s="34" t="str">
        <f t="shared" si="41"/>
        <v/>
      </c>
      <c r="L719" s="34" t="str">
        <f t="shared" si="42"/>
        <v/>
      </c>
      <c r="M719" s="34" t="str">
        <f t="shared" si="43"/>
        <v/>
      </c>
      <c r="P719" s="299"/>
      <c r="Q719" s="169"/>
      <c r="R719" s="299"/>
      <c r="S719" s="331"/>
    </row>
    <row r="720" spans="1:19" s="52" customFormat="1" ht="15" customHeight="1">
      <c r="A720" s="599"/>
      <c r="B720" s="557"/>
      <c r="C720" s="604" t="s">
        <v>4</v>
      </c>
      <c r="D720" s="190" t="s">
        <v>542</v>
      </c>
      <c r="E720" s="31"/>
      <c r="F720" s="33"/>
      <c r="G720" s="33"/>
      <c r="H720" s="33"/>
      <c r="I720" s="33"/>
      <c r="J720" s="34" t="str">
        <f t="shared" si="40"/>
        <v/>
      </c>
      <c r="K720" s="34" t="str">
        <f t="shared" si="41"/>
        <v/>
      </c>
      <c r="L720" s="34" t="str">
        <f t="shared" si="42"/>
        <v/>
      </c>
      <c r="M720" s="34" t="str">
        <f t="shared" si="43"/>
        <v/>
      </c>
      <c r="P720" s="299"/>
      <c r="Q720" s="169"/>
      <c r="R720" s="299"/>
      <c r="S720" s="331"/>
    </row>
    <row r="721" spans="1:19" s="52" customFormat="1" ht="15" customHeight="1">
      <c r="A721" s="599"/>
      <c r="B721" s="557"/>
      <c r="C721" s="626"/>
      <c r="D721" s="191" t="s">
        <v>527</v>
      </c>
      <c r="E721" s="31"/>
      <c r="F721" s="33"/>
      <c r="G721" s="33"/>
      <c r="H721" s="33"/>
      <c r="I721" s="33"/>
      <c r="J721" s="34" t="str">
        <f t="shared" si="40"/>
        <v/>
      </c>
      <c r="K721" s="34" t="str">
        <f t="shared" si="41"/>
        <v/>
      </c>
      <c r="L721" s="34" t="str">
        <f t="shared" si="42"/>
        <v/>
      </c>
      <c r="M721" s="34" t="str">
        <f t="shared" si="43"/>
        <v/>
      </c>
      <c r="P721" s="299"/>
      <c r="Q721" s="169"/>
      <c r="R721" s="299"/>
      <c r="S721" s="331"/>
    </row>
    <row r="722" spans="1:19" s="52" customFormat="1" ht="15" customHeight="1">
      <c r="A722" s="599"/>
      <c r="B722" s="557"/>
      <c r="C722" s="626"/>
      <c r="D722" s="191" t="s">
        <v>528</v>
      </c>
      <c r="E722" s="31"/>
      <c r="F722" s="33"/>
      <c r="G722" s="33"/>
      <c r="H722" s="33"/>
      <c r="I722" s="33"/>
      <c r="J722" s="34" t="str">
        <f t="shared" si="40"/>
        <v/>
      </c>
      <c r="K722" s="34" t="str">
        <f t="shared" si="41"/>
        <v/>
      </c>
      <c r="L722" s="34" t="str">
        <f t="shared" si="42"/>
        <v/>
      </c>
      <c r="M722" s="34" t="str">
        <f t="shared" si="43"/>
        <v/>
      </c>
      <c r="P722" s="299"/>
      <c r="Q722" s="169"/>
      <c r="R722" s="299"/>
      <c r="S722" s="331"/>
    </row>
    <row r="723" spans="1:19" s="52" customFormat="1" ht="15" customHeight="1">
      <c r="A723" s="599"/>
      <c r="B723" s="557"/>
      <c r="C723" s="626"/>
      <c r="D723" s="191" t="s">
        <v>529</v>
      </c>
      <c r="E723" s="31"/>
      <c r="F723" s="33"/>
      <c r="G723" s="33"/>
      <c r="H723" s="33"/>
      <c r="I723" s="33"/>
      <c r="J723" s="34" t="str">
        <f t="shared" si="40"/>
        <v/>
      </c>
      <c r="K723" s="34" t="str">
        <f t="shared" si="41"/>
        <v/>
      </c>
      <c r="L723" s="34" t="str">
        <f t="shared" si="42"/>
        <v/>
      </c>
      <c r="M723" s="34" t="str">
        <f t="shared" si="43"/>
        <v/>
      </c>
      <c r="P723" s="299"/>
      <c r="Q723" s="169"/>
      <c r="R723" s="299"/>
      <c r="S723" s="331"/>
    </row>
    <row r="724" spans="1:19" s="52" customFormat="1" ht="15" customHeight="1">
      <c r="A724" s="599"/>
      <c r="B724" s="557"/>
      <c r="C724" s="626"/>
      <c r="D724" s="190" t="s">
        <v>738</v>
      </c>
      <c r="E724" s="31"/>
      <c r="F724" s="33"/>
      <c r="G724" s="33"/>
      <c r="H724" s="33"/>
      <c r="I724" s="33"/>
      <c r="J724" s="34" t="str">
        <f t="shared" si="40"/>
        <v/>
      </c>
      <c r="K724" s="34" t="str">
        <f t="shared" si="41"/>
        <v/>
      </c>
      <c r="L724" s="34" t="str">
        <f t="shared" si="42"/>
        <v/>
      </c>
      <c r="M724" s="34" t="str">
        <f t="shared" si="43"/>
        <v/>
      </c>
      <c r="P724" s="299"/>
      <c r="Q724" s="169"/>
      <c r="R724" s="299"/>
      <c r="S724" s="331"/>
    </row>
    <row r="725" spans="1:19" s="52" customFormat="1" ht="15" customHeight="1">
      <c r="A725" s="599"/>
      <c r="B725" s="557"/>
      <c r="C725" s="605"/>
      <c r="D725" s="191" t="s">
        <v>556</v>
      </c>
      <c r="E725" s="31"/>
      <c r="F725" s="33"/>
      <c r="G725" s="33"/>
      <c r="H725" s="33"/>
      <c r="I725" s="33"/>
      <c r="J725" s="34" t="str">
        <f t="shared" si="40"/>
        <v/>
      </c>
      <c r="K725" s="34" t="str">
        <f t="shared" si="41"/>
        <v/>
      </c>
      <c r="L725" s="34" t="str">
        <f t="shared" si="42"/>
        <v/>
      </c>
      <c r="M725" s="34" t="str">
        <f t="shared" si="43"/>
        <v/>
      </c>
      <c r="P725" s="299"/>
      <c r="Q725" s="169"/>
      <c r="R725" s="299"/>
      <c r="S725" s="331"/>
    </row>
    <row r="726" spans="1:19" s="52" customFormat="1" ht="15" customHeight="1">
      <c r="A726" s="599"/>
      <c r="B726" s="557"/>
      <c r="C726" s="604" t="s">
        <v>5</v>
      </c>
      <c r="D726" s="190" t="s">
        <v>542</v>
      </c>
      <c r="E726" s="31"/>
      <c r="F726" s="33"/>
      <c r="G726" s="33"/>
      <c r="H726" s="33"/>
      <c r="I726" s="33"/>
      <c r="J726" s="34" t="str">
        <f t="shared" si="40"/>
        <v/>
      </c>
      <c r="K726" s="34" t="str">
        <f t="shared" si="41"/>
        <v/>
      </c>
      <c r="L726" s="34" t="str">
        <f t="shared" si="42"/>
        <v/>
      </c>
      <c r="M726" s="34" t="str">
        <f t="shared" si="43"/>
        <v/>
      </c>
      <c r="P726" s="299"/>
      <c r="Q726" s="169"/>
      <c r="R726" s="299"/>
      <c r="S726" s="331"/>
    </row>
    <row r="727" spans="1:19" s="52" customFormat="1" ht="15" customHeight="1">
      <c r="A727" s="599"/>
      <c r="B727" s="557"/>
      <c r="C727" s="626"/>
      <c r="D727" s="191" t="s">
        <v>527</v>
      </c>
      <c r="E727" s="31"/>
      <c r="F727" s="33"/>
      <c r="G727" s="33"/>
      <c r="H727" s="33"/>
      <c r="I727" s="33"/>
      <c r="J727" s="34" t="str">
        <f t="shared" si="40"/>
        <v/>
      </c>
      <c r="K727" s="34" t="str">
        <f t="shared" si="41"/>
        <v/>
      </c>
      <c r="L727" s="34" t="str">
        <f t="shared" si="42"/>
        <v/>
      </c>
      <c r="M727" s="34" t="str">
        <f t="shared" si="43"/>
        <v/>
      </c>
      <c r="P727" s="299"/>
      <c r="Q727" s="169"/>
      <c r="R727" s="299"/>
      <c r="S727" s="331"/>
    </row>
    <row r="728" spans="1:19" s="52" customFormat="1" ht="15" customHeight="1">
      <c r="A728" s="599"/>
      <c r="B728" s="557"/>
      <c r="C728" s="626"/>
      <c r="D728" s="191" t="s">
        <v>528</v>
      </c>
      <c r="E728" s="31"/>
      <c r="F728" s="33"/>
      <c r="G728" s="33"/>
      <c r="H728" s="33"/>
      <c r="I728" s="33"/>
      <c r="J728" s="34" t="str">
        <f t="shared" si="40"/>
        <v/>
      </c>
      <c r="K728" s="34" t="str">
        <f t="shared" si="41"/>
        <v/>
      </c>
      <c r="L728" s="34" t="str">
        <f t="shared" si="42"/>
        <v/>
      </c>
      <c r="M728" s="34" t="str">
        <f t="shared" si="43"/>
        <v/>
      </c>
      <c r="P728" s="299"/>
      <c r="Q728" s="169"/>
      <c r="R728" s="299"/>
      <c r="S728" s="331"/>
    </row>
    <row r="729" spans="1:19" s="52" customFormat="1" ht="15" customHeight="1">
      <c r="A729" s="599"/>
      <c r="B729" s="557"/>
      <c r="C729" s="626"/>
      <c r="D729" s="191" t="s">
        <v>529</v>
      </c>
      <c r="E729" s="31"/>
      <c r="F729" s="33"/>
      <c r="G729" s="33"/>
      <c r="H729" s="33"/>
      <c r="I729" s="33"/>
      <c r="J729" s="34" t="str">
        <f t="shared" si="40"/>
        <v/>
      </c>
      <c r="K729" s="34" t="str">
        <f t="shared" si="41"/>
        <v/>
      </c>
      <c r="L729" s="34" t="str">
        <f t="shared" si="42"/>
        <v/>
      </c>
      <c r="M729" s="34" t="str">
        <f t="shared" si="43"/>
        <v/>
      </c>
      <c r="P729" s="299"/>
      <c r="Q729" s="169"/>
      <c r="R729" s="299"/>
      <c r="S729" s="331"/>
    </row>
    <row r="730" spans="1:19" s="52" customFormat="1" ht="15" customHeight="1">
      <c r="A730" s="599"/>
      <c r="B730" s="557"/>
      <c r="C730" s="626"/>
      <c r="D730" s="190" t="s">
        <v>738</v>
      </c>
      <c r="E730" s="31"/>
      <c r="F730" s="33"/>
      <c r="G730" s="33"/>
      <c r="H730" s="33"/>
      <c r="I730" s="33"/>
      <c r="J730" s="34" t="str">
        <f t="shared" si="40"/>
        <v/>
      </c>
      <c r="K730" s="34" t="str">
        <f t="shared" si="41"/>
        <v/>
      </c>
      <c r="L730" s="34" t="str">
        <f t="shared" si="42"/>
        <v/>
      </c>
      <c r="M730" s="34" t="str">
        <f t="shared" si="43"/>
        <v/>
      </c>
      <c r="P730" s="299"/>
      <c r="Q730" s="169"/>
      <c r="R730" s="299"/>
      <c r="S730" s="331"/>
    </row>
    <row r="731" spans="1:19" s="52" customFormat="1" ht="15" customHeight="1">
      <c r="A731" s="599"/>
      <c r="B731" s="557"/>
      <c r="C731" s="626"/>
      <c r="D731" s="191" t="s">
        <v>556</v>
      </c>
      <c r="E731" s="31"/>
      <c r="F731" s="33"/>
      <c r="G731" s="33"/>
      <c r="H731" s="33"/>
      <c r="I731" s="33"/>
      <c r="J731" s="34" t="str">
        <f t="shared" si="40"/>
        <v/>
      </c>
      <c r="K731" s="34" t="str">
        <f t="shared" si="41"/>
        <v/>
      </c>
      <c r="L731" s="34" t="str">
        <f t="shared" si="42"/>
        <v/>
      </c>
      <c r="M731" s="34" t="str">
        <f t="shared" si="43"/>
        <v/>
      </c>
      <c r="P731" s="299"/>
      <c r="Q731" s="169"/>
      <c r="R731" s="299"/>
      <c r="S731" s="331"/>
    </row>
    <row r="732" spans="1:19" s="52" customFormat="1" ht="15" customHeight="1">
      <c r="A732" s="599"/>
      <c r="B732" s="557"/>
      <c r="C732" s="605"/>
      <c r="D732" s="190" t="s">
        <v>616</v>
      </c>
      <c r="E732" s="31"/>
      <c r="F732" s="33"/>
      <c r="G732" s="33"/>
      <c r="H732" s="33"/>
      <c r="I732" s="33"/>
      <c r="J732" s="34" t="str">
        <f t="shared" si="40"/>
        <v/>
      </c>
      <c r="K732" s="34" t="str">
        <f t="shared" si="41"/>
        <v/>
      </c>
      <c r="L732" s="34" t="str">
        <f t="shared" si="42"/>
        <v/>
      </c>
      <c r="M732" s="34" t="str">
        <f t="shared" si="43"/>
        <v/>
      </c>
      <c r="P732" s="299"/>
      <c r="Q732" s="169"/>
      <c r="R732" s="299"/>
      <c r="S732" s="331"/>
    </row>
    <row r="733" spans="1:19" s="52" customFormat="1" ht="15" customHeight="1">
      <c r="A733" s="599"/>
      <c r="B733" s="557"/>
      <c r="C733" s="604" t="s">
        <v>6</v>
      </c>
      <c r="D733" s="190" t="s">
        <v>542</v>
      </c>
      <c r="E733" s="31"/>
      <c r="F733" s="33"/>
      <c r="G733" s="33"/>
      <c r="H733" s="33"/>
      <c r="I733" s="33"/>
      <c r="J733" s="34" t="str">
        <f t="shared" si="40"/>
        <v/>
      </c>
      <c r="K733" s="34" t="str">
        <f t="shared" si="41"/>
        <v/>
      </c>
      <c r="L733" s="34" t="str">
        <f t="shared" si="42"/>
        <v/>
      </c>
      <c r="M733" s="34" t="str">
        <f t="shared" si="43"/>
        <v/>
      </c>
      <c r="P733" s="299"/>
      <c r="Q733" s="169"/>
      <c r="R733" s="299"/>
      <c r="S733" s="331"/>
    </row>
    <row r="734" spans="1:19" s="52" customFormat="1" ht="15" customHeight="1">
      <c r="A734" s="599"/>
      <c r="B734" s="557"/>
      <c r="C734" s="626"/>
      <c r="D734" s="191" t="s">
        <v>527</v>
      </c>
      <c r="E734" s="31"/>
      <c r="F734" s="33"/>
      <c r="G734" s="33"/>
      <c r="H734" s="33"/>
      <c r="I734" s="33"/>
      <c r="J734" s="34" t="str">
        <f t="shared" si="40"/>
        <v/>
      </c>
      <c r="K734" s="34" t="str">
        <f t="shared" si="41"/>
        <v/>
      </c>
      <c r="L734" s="34" t="str">
        <f t="shared" si="42"/>
        <v/>
      </c>
      <c r="M734" s="34" t="str">
        <f t="shared" si="43"/>
        <v/>
      </c>
      <c r="P734" s="299"/>
      <c r="Q734" s="169"/>
      <c r="R734" s="299"/>
      <c r="S734" s="331"/>
    </row>
    <row r="735" spans="1:19" s="52" customFormat="1" ht="15" customHeight="1">
      <c r="A735" s="599"/>
      <c r="B735" s="557"/>
      <c r="C735" s="626"/>
      <c r="D735" s="191" t="s">
        <v>528</v>
      </c>
      <c r="E735" s="31"/>
      <c r="F735" s="33"/>
      <c r="G735" s="33"/>
      <c r="H735" s="33"/>
      <c r="I735" s="33"/>
      <c r="J735" s="34" t="str">
        <f t="shared" si="40"/>
        <v/>
      </c>
      <c r="K735" s="34" t="str">
        <f t="shared" si="41"/>
        <v/>
      </c>
      <c r="L735" s="34" t="str">
        <f t="shared" si="42"/>
        <v/>
      </c>
      <c r="M735" s="34" t="str">
        <f t="shared" si="43"/>
        <v/>
      </c>
      <c r="P735" s="299"/>
      <c r="Q735" s="169"/>
      <c r="R735" s="299"/>
      <c r="S735" s="331"/>
    </row>
    <row r="736" spans="1:19" s="52" customFormat="1" ht="15" customHeight="1">
      <c r="A736" s="599"/>
      <c r="B736" s="557"/>
      <c r="C736" s="626"/>
      <c r="D736" s="191" t="s">
        <v>529</v>
      </c>
      <c r="E736" s="31"/>
      <c r="F736" s="33"/>
      <c r="G736" s="33"/>
      <c r="H736" s="33"/>
      <c r="I736" s="33"/>
      <c r="J736" s="34" t="str">
        <f t="shared" si="40"/>
        <v/>
      </c>
      <c r="K736" s="34" t="str">
        <f t="shared" si="41"/>
        <v/>
      </c>
      <c r="L736" s="34" t="str">
        <f t="shared" si="42"/>
        <v/>
      </c>
      <c r="M736" s="34" t="str">
        <f t="shared" si="43"/>
        <v/>
      </c>
      <c r="P736" s="299"/>
      <c r="Q736" s="169"/>
      <c r="R736" s="299"/>
      <c r="S736" s="331"/>
    </row>
    <row r="737" spans="1:19" s="52" customFormat="1" ht="15" customHeight="1">
      <c r="A737" s="599"/>
      <c r="B737" s="557"/>
      <c r="C737" s="626"/>
      <c r="D737" s="190" t="s">
        <v>738</v>
      </c>
      <c r="E737" s="31"/>
      <c r="F737" s="33"/>
      <c r="G737" s="33"/>
      <c r="H737" s="33"/>
      <c r="I737" s="33"/>
      <c r="J737" s="34" t="str">
        <f t="shared" si="40"/>
        <v/>
      </c>
      <c r="K737" s="34" t="str">
        <f t="shared" si="41"/>
        <v/>
      </c>
      <c r="L737" s="34" t="str">
        <f t="shared" si="42"/>
        <v/>
      </c>
      <c r="M737" s="34" t="str">
        <f t="shared" si="43"/>
        <v/>
      </c>
      <c r="P737" s="299"/>
      <c r="Q737" s="169"/>
      <c r="R737" s="299"/>
      <c r="S737" s="331"/>
    </row>
    <row r="738" spans="1:19" s="52" customFormat="1" ht="15" customHeight="1">
      <c r="A738" s="600"/>
      <c r="B738" s="557"/>
      <c r="C738" s="605"/>
      <c r="D738" s="191" t="s">
        <v>556</v>
      </c>
      <c r="E738" s="31"/>
      <c r="F738" s="33"/>
      <c r="G738" s="33"/>
      <c r="H738" s="33"/>
      <c r="I738" s="33"/>
      <c r="J738" s="34" t="str">
        <f t="shared" si="40"/>
        <v/>
      </c>
      <c r="K738" s="34" t="str">
        <f t="shared" si="41"/>
        <v/>
      </c>
      <c r="L738" s="34" t="str">
        <f t="shared" si="42"/>
        <v/>
      </c>
      <c r="M738" s="34" t="str">
        <f t="shared" si="43"/>
        <v/>
      </c>
      <c r="P738" s="299"/>
      <c r="Q738" s="169"/>
      <c r="R738" s="299"/>
      <c r="S738" s="331"/>
    </row>
    <row r="739" spans="1:19" s="52" customFormat="1" ht="15" customHeight="1">
      <c r="A739" s="623">
        <v>30</v>
      </c>
      <c r="B739" s="556">
        <f>'1.Metas ATD H.'!B248</f>
        <v>0</v>
      </c>
      <c r="C739" s="604" t="s">
        <v>3</v>
      </c>
      <c r="D739" s="190" t="s">
        <v>542</v>
      </c>
      <c r="E739" s="31"/>
      <c r="F739" s="33"/>
      <c r="G739" s="33"/>
      <c r="H739" s="33"/>
      <c r="I739" s="33"/>
      <c r="J739" s="34" t="str">
        <f t="shared" si="40"/>
        <v/>
      </c>
      <c r="K739" s="34" t="str">
        <f t="shared" si="41"/>
        <v/>
      </c>
      <c r="L739" s="34" t="str">
        <f t="shared" si="42"/>
        <v/>
      </c>
      <c r="M739" s="34" t="str">
        <f t="shared" si="43"/>
        <v/>
      </c>
      <c r="P739" s="299"/>
      <c r="Q739" s="169"/>
      <c r="R739" s="299"/>
      <c r="S739" s="331"/>
    </row>
    <row r="740" spans="1:19" s="52" customFormat="1" ht="15" customHeight="1">
      <c r="A740" s="624"/>
      <c r="B740" s="557"/>
      <c r="C740" s="626"/>
      <c r="D740" s="191" t="s">
        <v>527</v>
      </c>
      <c r="E740" s="31"/>
      <c r="F740" s="33"/>
      <c r="G740" s="33"/>
      <c r="H740" s="33"/>
      <c r="I740" s="33"/>
      <c r="J740" s="34" t="str">
        <f t="shared" si="40"/>
        <v/>
      </c>
      <c r="K740" s="34" t="str">
        <f t="shared" si="41"/>
        <v/>
      </c>
      <c r="L740" s="34" t="str">
        <f t="shared" si="42"/>
        <v/>
      </c>
      <c r="M740" s="34" t="str">
        <f t="shared" si="43"/>
        <v/>
      </c>
      <c r="P740" s="299"/>
      <c r="Q740" s="169"/>
      <c r="R740" s="299"/>
      <c r="S740" s="331"/>
    </row>
    <row r="741" spans="1:19" s="52" customFormat="1" ht="15" customHeight="1">
      <c r="A741" s="624"/>
      <c r="B741" s="557"/>
      <c r="C741" s="626"/>
      <c r="D741" s="191" t="s">
        <v>528</v>
      </c>
      <c r="E741" s="31"/>
      <c r="F741" s="33"/>
      <c r="G741" s="33"/>
      <c r="H741" s="33"/>
      <c r="I741" s="33"/>
      <c r="J741" s="34" t="str">
        <f t="shared" si="40"/>
        <v/>
      </c>
      <c r="K741" s="34" t="str">
        <f t="shared" si="41"/>
        <v/>
      </c>
      <c r="L741" s="34" t="str">
        <f t="shared" si="42"/>
        <v/>
      </c>
      <c r="M741" s="34" t="str">
        <f t="shared" si="43"/>
        <v/>
      </c>
      <c r="P741" s="299"/>
      <c r="Q741" s="169"/>
      <c r="R741" s="299"/>
      <c r="S741" s="331"/>
    </row>
    <row r="742" spans="1:19" s="52" customFormat="1" ht="15" customHeight="1">
      <c r="A742" s="624"/>
      <c r="B742" s="557"/>
      <c r="C742" s="626"/>
      <c r="D742" s="191" t="s">
        <v>529</v>
      </c>
      <c r="E742" s="31"/>
      <c r="F742" s="33"/>
      <c r="G742" s="33"/>
      <c r="H742" s="33"/>
      <c r="I742" s="33"/>
      <c r="J742" s="34" t="str">
        <f t="shared" si="40"/>
        <v/>
      </c>
      <c r="K742" s="34" t="str">
        <f t="shared" si="41"/>
        <v/>
      </c>
      <c r="L742" s="34" t="str">
        <f t="shared" si="42"/>
        <v/>
      </c>
      <c r="M742" s="34" t="str">
        <f t="shared" si="43"/>
        <v/>
      </c>
      <c r="P742" s="299"/>
      <c r="Q742" s="169"/>
      <c r="R742" s="299"/>
      <c r="S742" s="331"/>
    </row>
    <row r="743" spans="1:19" s="52" customFormat="1" ht="15" customHeight="1">
      <c r="A743" s="624"/>
      <c r="B743" s="557"/>
      <c r="C743" s="626"/>
      <c r="D743" s="190" t="s">
        <v>738</v>
      </c>
      <c r="E743" s="31"/>
      <c r="F743" s="33"/>
      <c r="G743" s="33"/>
      <c r="H743" s="33"/>
      <c r="I743" s="33"/>
      <c r="J743" s="34" t="str">
        <f t="shared" si="40"/>
        <v/>
      </c>
      <c r="K743" s="34" t="str">
        <f t="shared" si="41"/>
        <v/>
      </c>
      <c r="L743" s="34" t="str">
        <f t="shared" si="42"/>
        <v/>
      </c>
      <c r="M743" s="34" t="str">
        <f t="shared" si="43"/>
        <v/>
      </c>
      <c r="P743" s="299"/>
      <c r="Q743" s="169"/>
      <c r="R743" s="299"/>
      <c r="S743" s="331"/>
    </row>
    <row r="744" spans="1:19" s="52" customFormat="1" ht="15" customHeight="1">
      <c r="A744" s="624"/>
      <c r="B744" s="557"/>
      <c r="C744" s="605"/>
      <c r="D744" s="191" t="s">
        <v>556</v>
      </c>
      <c r="E744" s="31"/>
      <c r="F744" s="33"/>
      <c r="G744" s="33"/>
      <c r="H744" s="33"/>
      <c r="I744" s="33"/>
      <c r="J744" s="34" t="str">
        <f t="shared" si="40"/>
        <v/>
      </c>
      <c r="K744" s="34" t="str">
        <f t="shared" si="41"/>
        <v/>
      </c>
      <c r="L744" s="34" t="str">
        <f t="shared" si="42"/>
        <v/>
      </c>
      <c r="M744" s="34" t="str">
        <f t="shared" si="43"/>
        <v/>
      </c>
      <c r="P744" s="299"/>
      <c r="Q744" s="169"/>
      <c r="R744" s="299"/>
      <c r="S744" s="331"/>
    </row>
    <row r="745" spans="1:19" s="52" customFormat="1" ht="15" customHeight="1">
      <c r="A745" s="624"/>
      <c r="B745" s="557"/>
      <c r="C745" s="604" t="s">
        <v>4</v>
      </c>
      <c r="D745" s="190" t="s">
        <v>542</v>
      </c>
      <c r="E745" s="31"/>
      <c r="F745" s="33"/>
      <c r="G745" s="33"/>
      <c r="H745" s="33"/>
      <c r="I745" s="33"/>
      <c r="J745" s="34" t="str">
        <f t="shared" si="40"/>
        <v/>
      </c>
      <c r="K745" s="34" t="str">
        <f t="shared" si="41"/>
        <v/>
      </c>
      <c r="L745" s="34" t="str">
        <f t="shared" si="42"/>
        <v/>
      </c>
      <c r="M745" s="34" t="str">
        <f t="shared" si="43"/>
        <v/>
      </c>
      <c r="P745" s="299"/>
      <c r="Q745" s="169"/>
      <c r="R745" s="299"/>
      <c r="S745" s="331"/>
    </row>
    <row r="746" spans="1:19" s="52" customFormat="1" ht="15" customHeight="1">
      <c r="A746" s="624"/>
      <c r="B746" s="557"/>
      <c r="C746" s="626"/>
      <c r="D746" s="191" t="s">
        <v>527</v>
      </c>
      <c r="E746" s="31"/>
      <c r="F746" s="33"/>
      <c r="G746" s="33"/>
      <c r="H746" s="33"/>
      <c r="I746" s="33"/>
      <c r="J746" s="34" t="str">
        <f t="shared" si="40"/>
        <v/>
      </c>
      <c r="K746" s="34" t="str">
        <f t="shared" si="41"/>
        <v/>
      </c>
      <c r="L746" s="34" t="str">
        <f t="shared" si="42"/>
        <v/>
      </c>
      <c r="M746" s="34" t="str">
        <f t="shared" si="43"/>
        <v/>
      </c>
      <c r="P746" s="299"/>
      <c r="Q746" s="169"/>
      <c r="R746" s="299"/>
      <c r="S746" s="331"/>
    </row>
    <row r="747" spans="1:19" s="52" customFormat="1" ht="15" customHeight="1">
      <c r="A747" s="624"/>
      <c r="B747" s="557"/>
      <c r="C747" s="626"/>
      <c r="D747" s="191" t="s">
        <v>528</v>
      </c>
      <c r="E747" s="31"/>
      <c r="F747" s="33"/>
      <c r="G747" s="33"/>
      <c r="H747" s="33"/>
      <c r="I747" s="33"/>
      <c r="J747" s="34" t="str">
        <f t="shared" si="40"/>
        <v/>
      </c>
      <c r="K747" s="34" t="str">
        <f t="shared" si="41"/>
        <v/>
      </c>
      <c r="L747" s="34" t="str">
        <f t="shared" si="42"/>
        <v/>
      </c>
      <c r="M747" s="34" t="str">
        <f t="shared" si="43"/>
        <v/>
      </c>
      <c r="P747" s="299"/>
      <c r="Q747" s="169"/>
      <c r="R747" s="299"/>
      <c r="S747" s="331"/>
    </row>
    <row r="748" spans="1:19" s="52" customFormat="1" ht="15" customHeight="1">
      <c r="A748" s="624"/>
      <c r="B748" s="557"/>
      <c r="C748" s="626"/>
      <c r="D748" s="191" t="s">
        <v>529</v>
      </c>
      <c r="E748" s="31"/>
      <c r="F748" s="33"/>
      <c r="G748" s="33"/>
      <c r="H748" s="33"/>
      <c r="I748" s="33"/>
      <c r="J748" s="34" t="str">
        <f t="shared" ref="J748:J814" si="44">IFERROR((F748/E748),"")</f>
        <v/>
      </c>
      <c r="K748" s="34" t="str">
        <f t="shared" ref="K748:K814" si="45">IFERROR(((F748+G748)/E748),"")</f>
        <v/>
      </c>
      <c r="L748" s="34" t="str">
        <f t="shared" ref="L748:L814" si="46">IFERROR(((F748+G748+H748)/E748),"")</f>
        <v/>
      </c>
      <c r="M748" s="34" t="str">
        <f t="shared" ref="M748:M814" si="47">IFERROR(((F748+G748+H748+I748)/E748),"")</f>
        <v/>
      </c>
      <c r="P748" s="299"/>
      <c r="Q748" s="169"/>
      <c r="R748" s="299"/>
      <c r="S748" s="331"/>
    </row>
    <row r="749" spans="1:19" s="52" customFormat="1" ht="15" customHeight="1">
      <c r="A749" s="624"/>
      <c r="B749" s="557"/>
      <c r="C749" s="626"/>
      <c r="D749" s="190" t="s">
        <v>738</v>
      </c>
      <c r="E749" s="31"/>
      <c r="F749" s="33"/>
      <c r="G749" s="33"/>
      <c r="H749" s="33"/>
      <c r="I749" s="33"/>
      <c r="J749" s="34" t="str">
        <f t="shared" si="44"/>
        <v/>
      </c>
      <c r="K749" s="34" t="str">
        <f t="shared" si="45"/>
        <v/>
      </c>
      <c r="L749" s="34" t="str">
        <f t="shared" si="46"/>
        <v/>
      </c>
      <c r="M749" s="34" t="str">
        <f t="shared" si="47"/>
        <v/>
      </c>
      <c r="P749" s="299"/>
      <c r="Q749" s="169"/>
      <c r="R749" s="299"/>
      <c r="S749" s="331"/>
    </row>
    <row r="750" spans="1:19" s="52" customFormat="1" ht="15" customHeight="1">
      <c r="A750" s="624"/>
      <c r="B750" s="557"/>
      <c r="C750" s="605"/>
      <c r="D750" s="191" t="s">
        <v>556</v>
      </c>
      <c r="E750" s="31"/>
      <c r="F750" s="33"/>
      <c r="G750" s="33"/>
      <c r="H750" s="33"/>
      <c r="I750" s="33"/>
      <c r="J750" s="34" t="str">
        <f t="shared" si="44"/>
        <v/>
      </c>
      <c r="K750" s="34" t="str">
        <f t="shared" si="45"/>
        <v/>
      </c>
      <c r="L750" s="34" t="str">
        <f t="shared" si="46"/>
        <v/>
      </c>
      <c r="M750" s="34" t="str">
        <f t="shared" si="47"/>
        <v/>
      </c>
      <c r="P750" s="299"/>
      <c r="Q750" s="169"/>
      <c r="R750" s="299"/>
      <c r="S750" s="331"/>
    </row>
    <row r="751" spans="1:19" s="52" customFormat="1" ht="15" customHeight="1">
      <c r="A751" s="624"/>
      <c r="B751" s="557"/>
      <c r="C751" s="604" t="s">
        <v>5</v>
      </c>
      <c r="D751" s="190" t="s">
        <v>542</v>
      </c>
      <c r="E751" s="31"/>
      <c r="F751" s="33"/>
      <c r="G751" s="33"/>
      <c r="H751" s="33"/>
      <c r="I751" s="33"/>
      <c r="J751" s="34" t="str">
        <f t="shared" si="44"/>
        <v/>
      </c>
      <c r="K751" s="34" t="str">
        <f t="shared" si="45"/>
        <v/>
      </c>
      <c r="L751" s="34" t="str">
        <f t="shared" si="46"/>
        <v/>
      </c>
      <c r="M751" s="34" t="str">
        <f t="shared" si="47"/>
        <v/>
      </c>
      <c r="P751" s="299"/>
      <c r="Q751" s="169"/>
      <c r="R751" s="299"/>
      <c r="S751" s="331"/>
    </row>
    <row r="752" spans="1:19" s="52" customFormat="1" ht="15" customHeight="1">
      <c r="A752" s="624"/>
      <c r="B752" s="557"/>
      <c r="C752" s="626"/>
      <c r="D752" s="191" t="s">
        <v>527</v>
      </c>
      <c r="E752" s="31"/>
      <c r="F752" s="33"/>
      <c r="G752" s="33"/>
      <c r="H752" s="33"/>
      <c r="I752" s="33"/>
      <c r="J752" s="34" t="str">
        <f t="shared" si="44"/>
        <v/>
      </c>
      <c r="K752" s="34" t="str">
        <f t="shared" si="45"/>
        <v/>
      </c>
      <c r="L752" s="34" t="str">
        <f t="shared" si="46"/>
        <v/>
      </c>
      <c r="M752" s="34" t="str">
        <f t="shared" si="47"/>
        <v/>
      </c>
      <c r="P752" s="299"/>
      <c r="Q752" s="169"/>
      <c r="R752" s="299"/>
      <c r="S752" s="331"/>
    </row>
    <row r="753" spans="1:19" s="52" customFormat="1" ht="15" customHeight="1">
      <c r="A753" s="624"/>
      <c r="B753" s="557"/>
      <c r="C753" s="626"/>
      <c r="D753" s="191" t="s">
        <v>528</v>
      </c>
      <c r="E753" s="31"/>
      <c r="F753" s="33"/>
      <c r="G753" s="33"/>
      <c r="H753" s="33"/>
      <c r="I753" s="33"/>
      <c r="J753" s="34" t="str">
        <f t="shared" si="44"/>
        <v/>
      </c>
      <c r="K753" s="34" t="str">
        <f t="shared" si="45"/>
        <v/>
      </c>
      <c r="L753" s="34" t="str">
        <f t="shared" si="46"/>
        <v/>
      </c>
      <c r="M753" s="34" t="str">
        <f t="shared" si="47"/>
        <v/>
      </c>
      <c r="P753" s="299"/>
      <c r="Q753" s="169"/>
      <c r="R753" s="299"/>
      <c r="S753" s="331"/>
    </row>
    <row r="754" spans="1:19" s="52" customFormat="1" ht="15" customHeight="1">
      <c r="A754" s="624"/>
      <c r="B754" s="557"/>
      <c r="C754" s="626"/>
      <c r="D754" s="191" t="s">
        <v>529</v>
      </c>
      <c r="E754" s="31"/>
      <c r="F754" s="33"/>
      <c r="G754" s="33"/>
      <c r="H754" s="33"/>
      <c r="I754" s="33"/>
      <c r="J754" s="34" t="str">
        <f t="shared" si="44"/>
        <v/>
      </c>
      <c r="K754" s="34" t="str">
        <f t="shared" si="45"/>
        <v/>
      </c>
      <c r="L754" s="34" t="str">
        <f t="shared" si="46"/>
        <v/>
      </c>
      <c r="M754" s="34" t="str">
        <f t="shared" si="47"/>
        <v/>
      </c>
      <c r="P754" s="299"/>
      <c r="Q754" s="169"/>
      <c r="R754" s="299"/>
      <c r="S754" s="331"/>
    </row>
    <row r="755" spans="1:19" s="52" customFormat="1" ht="15" customHeight="1">
      <c r="A755" s="624"/>
      <c r="B755" s="557"/>
      <c r="C755" s="626"/>
      <c r="D755" s="190" t="s">
        <v>738</v>
      </c>
      <c r="E755" s="31"/>
      <c r="F755" s="33"/>
      <c r="G755" s="33"/>
      <c r="H755" s="33"/>
      <c r="I755" s="33"/>
      <c r="J755" s="34" t="str">
        <f t="shared" si="44"/>
        <v/>
      </c>
      <c r="K755" s="34" t="str">
        <f t="shared" si="45"/>
        <v/>
      </c>
      <c r="L755" s="34" t="str">
        <f t="shared" si="46"/>
        <v/>
      </c>
      <c r="M755" s="34" t="str">
        <f t="shared" si="47"/>
        <v/>
      </c>
      <c r="P755" s="299"/>
      <c r="Q755" s="169"/>
      <c r="R755" s="299"/>
      <c r="S755" s="331"/>
    </row>
    <row r="756" spans="1:19" s="52" customFormat="1" ht="15" customHeight="1">
      <c r="A756" s="624"/>
      <c r="B756" s="557"/>
      <c r="C756" s="626"/>
      <c r="D756" s="191" t="s">
        <v>556</v>
      </c>
      <c r="E756" s="31"/>
      <c r="F756" s="33"/>
      <c r="G756" s="33"/>
      <c r="H756" s="33"/>
      <c r="I756" s="33"/>
      <c r="J756" s="34" t="str">
        <f t="shared" si="44"/>
        <v/>
      </c>
      <c r="K756" s="34" t="str">
        <f t="shared" si="45"/>
        <v/>
      </c>
      <c r="L756" s="34" t="str">
        <f t="shared" si="46"/>
        <v/>
      </c>
      <c r="M756" s="34" t="str">
        <f t="shared" si="47"/>
        <v/>
      </c>
      <c r="P756" s="299"/>
      <c r="Q756" s="169"/>
      <c r="R756" s="299"/>
      <c r="S756" s="331"/>
    </row>
    <row r="757" spans="1:19" s="52" customFormat="1" ht="15" customHeight="1">
      <c r="A757" s="624"/>
      <c r="B757" s="557"/>
      <c r="C757" s="605"/>
      <c r="D757" s="190" t="s">
        <v>616</v>
      </c>
      <c r="E757" s="31"/>
      <c r="F757" s="33"/>
      <c r="G757" s="33"/>
      <c r="H757" s="33"/>
      <c r="I757" s="33"/>
      <c r="J757" s="34" t="str">
        <f t="shared" si="44"/>
        <v/>
      </c>
      <c r="K757" s="34" t="str">
        <f t="shared" si="45"/>
        <v/>
      </c>
      <c r="L757" s="34" t="str">
        <f t="shared" si="46"/>
        <v/>
      </c>
      <c r="M757" s="34" t="str">
        <f t="shared" si="47"/>
        <v/>
      </c>
      <c r="P757" s="299"/>
      <c r="Q757" s="169"/>
      <c r="R757" s="299"/>
      <c r="S757" s="331"/>
    </row>
    <row r="758" spans="1:19" s="52" customFormat="1" ht="15" customHeight="1">
      <c r="A758" s="624"/>
      <c r="B758" s="557"/>
      <c r="C758" s="604" t="s">
        <v>6</v>
      </c>
      <c r="D758" s="190" t="s">
        <v>542</v>
      </c>
      <c r="E758" s="31"/>
      <c r="F758" s="33"/>
      <c r="G758" s="33"/>
      <c r="H758" s="33"/>
      <c r="I758" s="33"/>
      <c r="J758" s="34" t="str">
        <f t="shared" si="44"/>
        <v/>
      </c>
      <c r="K758" s="34" t="str">
        <f t="shared" si="45"/>
        <v/>
      </c>
      <c r="L758" s="34" t="str">
        <f t="shared" si="46"/>
        <v/>
      </c>
      <c r="M758" s="34" t="str">
        <f t="shared" si="47"/>
        <v/>
      </c>
      <c r="P758" s="299"/>
      <c r="Q758" s="169"/>
      <c r="R758" s="299"/>
      <c r="S758" s="331"/>
    </row>
    <row r="759" spans="1:19" s="52" customFormat="1" ht="15" customHeight="1">
      <c r="A759" s="624"/>
      <c r="B759" s="557"/>
      <c r="C759" s="626"/>
      <c r="D759" s="191" t="s">
        <v>527</v>
      </c>
      <c r="E759" s="31"/>
      <c r="F759" s="33"/>
      <c r="G759" s="33"/>
      <c r="H759" s="33"/>
      <c r="I759" s="33"/>
      <c r="J759" s="34" t="str">
        <f t="shared" si="44"/>
        <v/>
      </c>
      <c r="K759" s="34" t="str">
        <f t="shared" si="45"/>
        <v/>
      </c>
      <c r="L759" s="34" t="str">
        <f t="shared" si="46"/>
        <v/>
      </c>
      <c r="M759" s="34" t="str">
        <f t="shared" si="47"/>
        <v/>
      </c>
      <c r="P759" s="299"/>
      <c r="Q759" s="169"/>
      <c r="R759" s="299"/>
      <c r="S759" s="331"/>
    </row>
    <row r="760" spans="1:19" s="52" customFormat="1" ht="15" customHeight="1">
      <c r="A760" s="624"/>
      <c r="B760" s="557"/>
      <c r="C760" s="626"/>
      <c r="D760" s="191" t="s">
        <v>528</v>
      </c>
      <c r="E760" s="31"/>
      <c r="F760" s="33"/>
      <c r="G760" s="33"/>
      <c r="H760" s="33"/>
      <c r="I760" s="33"/>
      <c r="J760" s="34" t="str">
        <f t="shared" si="44"/>
        <v/>
      </c>
      <c r="K760" s="34" t="str">
        <f t="shared" si="45"/>
        <v/>
      </c>
      <c r="L760" s="34" t="str">
        <f t="shared" si="46"/>
        <v/>
      </c>
      <c r="M760" s="34" t="str">
        <f t="shared" si="47"/>
        <v/>
      </c>
      <c r="P760" s="299"/>
      <c r="Q760" s="169"/>
      <c r="R760" s="299"/>
      <c r="S760" s="331"/>
    </row>
    <row r="761" spans="1:19" s="52" customFormat="1" ht="15" customHeight="1">
      <c r="A761" s="624"/>
      <c r="B761" s="557"/>
      <c r="C761" s="626"/>
      <c r="D761" s="191" t="s">
        <v>529</v>
      </c>
      <c r="E761" s="31"/>
      <c r="F761" s="33"/>
      <c r="G761" s="33"/>
      <c r="H761" s="33"/>
      <c r="I761" s="33"/>
      <c r="J761" s="34" t="str">
        <f t="shared" si="44"/>
        <v/>
      </c>
      <c r="K761" s="34" t="str">
        <f t="shared" si="45"/>
        <v/>
      </c>
      <c r="L761" s="34" t="str">
        <f t="shared" si="46"/>
        <v/>
      </c>
      <c r="M761" s="34" t="str">
        <f t="shared" si="47"/>
        <v/>
      </c>
      <c r="P761" s="299"/>
      <c r="Q761" s="169"/>
      <c r="R761" s="299"/>
      <c r="S761" s="331"/>
    </row>
    <row r="762" spans="1:19" s="52" customFormat="1" ht="15" customHeight="1">
      <c r="A762" s="624"/>
      <c r="B762" s="557"/>
      <c r="C762" s="626"/>
      <c r="D762" s="190" t="s">
        <v>738</v>
      </c>
      <c r="E762" s="31"/>
      <c r="F762" s="33"/>
      <c r="G762" s="33"/>
      <c r="H762" s="33"/>
      <c r="I762" s="33"/>
      <c r="J762" s="34" t="str">
        <f t="shared" si="44"/>
        <v/>
      </c>
      <c r="K762" s="34" t="str">
        <f t="shared" si="45"/>
        <v/>
      </c>
      <c r="L762" s="34" t="str">
        <f t="shared" si="46"/>
        <v/>
      </c>
      <c r="M762" s="34" t="str">
        <f t="shared" si="47"/>
        <v/>
      </c>
      <c r="P762" s="299"/>
      <c r="Q762" s="169"/>
      <c r="R762" s="299"/>
      <c r="S762" s="331"/>
    </row>
    <row r="763" spans="1:19" s="52" customFormat="1" ht="15" customHeight="1">
      <c r="A763" s="625"/>
      <c r="B763" s="557"/>
      <c r="C763" s="605"/>
      <c r="D763" s="191" t="s">
        <v>556</v>
      </c>
      <c r="E763" s="31"/>
      <c r="F763" s="33"/>
      <c r="G763" s="33"/>
      <c r="H763" s="33"/>
      <c r="I763" s="33"/>
      <c r="J763" s="34" t="str">
        <f t="shared" si="44"/>
        <v/>
      </c>
      <c r="K763" s="34" t="str">
        <f t="shared" si="45"/>
        <v/>
      </c>
      <c r="L763" s="34" t="str">
        <f t="shared" si="46"/>
        <v/>
      </c>
      <c r="M763" s="34" t="str">
        <f t="shared" si="47"/>
        <v/>
      </c>
      <c r="P763" s="299"/>
      <c r="Q763" s="169"/>
      <c r="R763" s="299"/>
      <c r="S763" s="331"/>
    </row>
    <row r="764" spans="1:19" s="52" customFormat="1" ht="15" customHeight="1">
      <c r="A764" s="598">
        <v>31</v>
      </c>
      <c r="B764" s="556">
        <f>'1.Metas ATD H.'!B256</f>
        <v>0</v>
      </c>
      <c r="C764" s="604" t="s">
        <v>3</v>
      </c>
      <c r="D764" s="190" t="s">
        <v>542</v>
      </c>
      <c r="E764" s="31"/>
      <c r="F764" s="33"/>
      <c r="G764" s="33"/>
      <c r="H764" s="33"/>
      <c r="I764" s="33"/>
      <c r="J764" s="34" t="str">
        <f t="shared" si="44"/>
        <v/>
      </c>
      <c r="K764" s="34" t="str">
        <f t="shared" si="45"/>
        <v/>
      </c>
      <c r="L764" s="34" t="str">
        <f t="shared" si="46"/>
        <v/>
      </c>
      <c r="M764" s="34" t="str">
        <f t="shared" si="47"/>
        <v/>
      </c>
      <c r="P764" s="299"/>
      <c r="Q764" s="169"/>
      <c r="R764" s="299"/>
      <c r="S764" s="331"/>
    </row>
    <row r="765" spans="1:19" s="52" customFormat="1" ht="15" customHeight="1">
      <c r="A765" s="599"/>
      <c r="B765" s="557"/>
      <c r="C765" s="626"/>
      <c r="D765" s="191" t="s">
        <v>527</v>
      </c>
      <c r="E765" s="31"/>
      <c r="F765" s="33"/>
      <c r="G765" s="33"/>
      <c r="H765" s="33"/>
      <c r="I765" s="33"/>
      <c r="J765" s="34" t="str">
        <f t="shared" si="44"/>
        <v/>
      </c>
      <c r="K765" s="34" t="str">
        <f t="shared" si="45"/>
        <v/>
      </c>
      <c r="L765" s="34" t="str">
        <f t="shared" si="46"/>
        <v/>
      </c>
      <c r="M765" s="34" t="str">
        <f t="shared" si="47"/>
        <v/>
      </c>
      <c r="P765" s="299"/>
      <c r="Q765" s="169"/>
      <c r="R765" s="299"/>
      <c r="S765" s="331"/>
    </row>
    <row r="766" spans="1:19" s="52" customFormat="1" ht="15" customHeight="1">
      <c r="A766" s="599"/>
      <c r="B766" s="557"/>
      <c r="C766" s="626"/>
      <c r="D766" s="191" t="s">
        <v>528</v>
      </c>
      <c r="E766" s="31"/>
      <c r="F766" s="33"/>
      <c r="G766" s="33"/>
      <c r="H766" s="33"/>
      <c r="I766" s="33"/>
      <c r="J766" s="34" t="str">
        <f t="shared" si="44"/>
        <v/>
      </c>
      <c r="K766" s="34" t="str">
        <f t="shared" si="45"/>
        <v/>
      </c>
      <c r="L766" s="34" t="str">
        <f t="shared" si="46"/>
        <v/>
      </c>
      <c r="M766" s="34" t="str">
        <f t="shared" si="47"/>
        <v/>
      </c>
      <c r="P766" s="299"/>
      <c r="Q766" s="169"/>
      <c r="R766" s="299"/>
      <c r="S766" s="331"/>
    </row>
    <row r="767" spans="1:19" s="52" customFormat="1" ht="15" customHeight="1">
      <c r="A767" s="599"/>
      <c r="B767" s="557"/>
      <c r="C767" s="626"/>
      <c r="D767" s="191" t="s">
        <v>529</v>
      </c>
      <c r="E767" s="31"/>
      <c r="F767" s="33"/>
      <c r="G767" s="33"/>
      <c r="H767" s="33"/>
      <c r="I767" s="33"/>
      <c r="J767" s="34" t="str">
        <f t="shared" si="44"/>
        <v/>
      </c>
      <c r="K767" s="34" t="str">
        <f t="shared" si="45"/>
        <v/>
      </c>
      <c r="L767" s="34" t="str">
        <f t="shared" si="46"/>
        <v/>
      </c>
      <c r="M767" s="34" t="str">
        <f t="shared" si="47"/>
        <v/>
      </c>
      <c r="P767" s="299"/>
      <c r="Q767" s="169"/>
      <c r="R767" s="299"/>
      <c r="S767" s="331"/>
    </row>
    <row r="768" spans="1:19" s="52" customFormat="1" ht="15" customHeight="1">
      <c r="A768" s="599"/>
      <c r="B768" s="557"/>
      <c r="C768" s="626"/>
      <c r="D768" s="190" t="s">
        <v>738</v>
      </c>
      <c r="E768" s="31"/>
      <c r="F768" s="33"/>
      <c r="G768" s="33"/>
      <c r="H768" s="33"/>
      <c r="I768" s="33"/>
      <c r="J768" s="34" t="str">
        <f t="shared" si="44"/>
        <v/>
      </c>
      <c r="K768" s="34" t="str">
        <f t="shared" si="45"/>
        <v/>
      </c>
      <c r="L768" s="34" t="str">
        <f t="shared" si="46"/>
        <v/>
      </c>
      <c r="M768" s="34" t="str">
        <f t="shared" si="47"/>
        <v/>
      </c>
      <c r="P768" s="299"/>
      <c r="Q768" s="169"/>
      <c r="R768" s="299"/>
      <c r="S768" s="331"/>
    </row>
    <row r="769" spans="1:19" s="52" customFormat="1" ht="15" customHeight="1">
      <c r="A769" s="599"/>
      <c r="B769" s="557"/>
      <c r="C769" s="605"/>
      <c r="D769" s="191" t="s">
        <v>556</v>
      </c>
      <c r="E769" s="31"/>
      <c r="F769" s="33"/>
      <c r="G769" s="33"/>
      <c r="H769" s="33"/>
      <c r="I769" s="33"/>
      <c r="J769" s="34" t="str">
        <f t="shared" si="44"/>
        <v/>
      </c>
      <c r="K769" s="34" t="str">
        <f t="shared" si="45"/>
        <v/>
      </c>
      <c r="L769" s="34" t="str">
        <f t="shared" si="46"/>
        <v/>
      </c>
      <c r="M769" s="34" t="str">
        <f t="shared" si="47"/>
        <v/>
      </c>
      <c r="P769" s="299"/>
      <c r="Q769" s="169"/>
      <c r="R769" s="299"/>
      <c r="S769" s="331"/>
    </row>
    <row r="770" spans="1:19" s="52" customFormat="1" ht="15" customHeight="1">
      <c r="A770" s="599"/>
      <c r="B770" s="557"/>
      <c r="C770" s="604" t="s">
        <v>4</v>
      </c>
      <c r="D770" s="190" t="s">
        <v>542</v>
      </c>
      <c r="E770" s="31"/>
      <c r="F770" s="33"/>
      <c r="G770" s="33"/>
      <c r="H770" s="33"/>
      <c r="I770" s="33"/>
      <c r="J770" s="34" t="str">
        <f t="shared" si="44"/>
        <v/>
      </c>
      <c r="K770" s="34" t="str">
        <f t="shared" si="45"/>
        <v/>
      </c>
      <c r="L770" s="34" t="str">
        <f t="shared" si="46"/>
        <v/>
      </c>
      <c r="M770" s="34" t="str">
        <f t="shared" si="47"/>
        <v/>
      </c>
      <c r="P770" s="299"/>
      <c r="Q770" s="169"/>
      <c r="R770" s="299"/>
      <c r="S770" s="331"/>
    </row>
    <row r="771" spans="1:19" s="52" customFormat="1" ht="15" customHeight="1">
      <c r="A771" s="599"/>
      <c r="B771" s="557"/>
      <c r="C771" s="626"/>
      <c r="D771" s="191" t="s">
        <v>527</v>
      </c>
      <c r="E771" s="31"/>
      <c r="F771" s="33"/>
      <c r="G771" s="33"/>
      <c r="H771" s="33"/>
      <c r="I771" s="33"/>
      <c r="J771" s="34" t="str">
        <f t="shared" si="44"/>
        <v/>
      </c>
      <c r="K771" s="34" t="str">
        <f t="shared" si="45"/>
        <v/>
      </c>
      <c r="L771" s="34" t="str">
        <f t="shared" si="46"/>
        <v/>
      </c>
      <c r="M771" s="34" t="str">
        <f t="shared" si="47"/>
        <v/>
      </c>
      <c r="P771" s="299"/>
      <c r="Q771" s="169"/>
      <c r="R771" s="299"/>
      <c r="S771" s="331"/>
    </row>
    <row r="772" spans="1:19" s="52" customFormat="1" ht="15" customHeight="1">
      <c r="A772" s="599"/>
      <c r="B772" s="557"/>
      <c r="C772" s="626"/>
      <c r="D772" s="191" t="s">
        <v>528</v>
      </c>
      <c r="E772" s="31"/>
      <c r="F772" s="33"/>
      <c r="G772" s="33"/>
      <c r="H772" s="33"/>
      <c r="I772" s="33"/>
      <c r="J772" s="34" t="str">
        <f t="shared" si="44"/>
        <v/>
      </c>
      <c r="K772" s="34" t="str">
        <f t="shared" si="45"/>
        <v/>
      </c>
      <c r="L772" s="34" t="str">
        <f t="shared" si="46"/>
        <v/>
      </c>
      <c r="M772" s="34" t="str">
        <f t="shared" si="47"/>
        <v/>
      </c>
      <c r="P772" s="299"/>
      <c r="Q772" s="169"/>
      <c r="R772" s="299"/>
      <c r="S772" s="331"/>
    </row>
    <row r="773" spans="1:19" s="52" customFormat="1" ht="15" customHeight="1">
      <c r="A773" s="599"/>
      <c r="B773" s="557"/>
      <c r="C773" s="626"/>
      <c r="D773" s="191" t="s">
        <v>529</v>
      </c>
      <c r="E773" s="31"/>
      <c r="F773" s="33"/>
      <c r="G773" s="33"/>
      <c r="H773" s="33"/>
      <c r="I773" s="33"/>
      <c r="J773" s="34" t="str">
        <f t="shared" si="44"/>
        <v/>
      </c>
      <c r="K773" s="34" t="str">
        <f t="shared" si="45"/>
        <v/>
      </c>
      <c r="L773" s="34" t="str">
        <f t="shared" si="46"/>
        <v/>
      </c>
      <c r="M773" s="34" t="str">
        <f t="shared" si="47"/>
        <v/>
      </c>
      <c r="P773" s="299"/>
      <c r="Q773" s="169"/>
      <c r="R773" s="299"/>
      <c r="S773" s="331"/>
    </row>
    <row r="774" spans="1:19" s="52" customFormat="1" ht="15" customHeight="1">
      <c r="A774" s="599"/>
      <c r="B774" s="557"/>
      <c r="C774" s="626"/>
      <c r="D774" s="190" t="s">
        <v>738</v>
      </c>
      <c r="E774" s="31"/>
      <c r="F774" s="33"/>
      <c r="G774" s="33"/>
      <c r="H774" s="33"/>
      <c r="I774" s="33"/>
      <c r="J774" s="34" t="str">
        <f t="shared" si="44"/>
        <v/>
      </c>
      <c r="K774" s="34" t="str">
        <f t="shared" si="45"/>
        <v/>
      </c>
      <c r="L774" s="34" t="str">
        <f t="shared" si="46"/>
        <v/>
      </c>
      <c r="M774" s="34" t="str">
        <f t="shared" si="47"/>
        <v/>
      </c>
      <c r="P774" s="299"/>
      <c r="Q774" s="169"/>
      <c r="R774" s="299"/>
      <c r="S774" s="331"/>
    </row>
    <row r="775" spans="1:19" s="52" customFormat="1" ht="15" customHeight="1">
      <c r="A775" s="599"/>
      <c r="B775" s="557"/>
      <c r="C775" s="605"/>
      <c r="D775" s="191" t="s">
        <v>556</v>
      </c>
      <c r="E775" s="31"/>
      <c r="F775" s="33"/>
      <c r="G775" s="33"/>
      <c r="H775" s="33"/>
      <c r="I775" s="33"/>
      <c r="J775" s="34" t="str">
        <f t="shared" si="44"/>
        <v/>
      </c>
      <c r="K775" s="34" t="str">
        <f t="shared" si="45"/>
        <v/>
      </c>
      <c r="L775" s="34" t="str">
        <f t="shared" si="46"/>
        <v/>
      </c>
      <c r="M775" s="34" t="str">
        <f t="shared" si="47"/>
        <v/>
      </c>
      <c r="P775" s="299"/>
      <c r="Q775" s="169"/>
      <c r="R775" s="299"/>
      <c r="S775" s="331"/>
    </row>
    <row r="776" spans="1:19" s="52" customFormat="1" ht="15" customHeight="1">
      <c r="A776" s="599"/>
      <c r="B776" s="557"/>
      <c r="C776" s="604" t="s">
        <v>5</v>
      </c>
      <c r="D776" s="190" t="s">
        <v>542</v>
      </c>
      <c r="E776" s="31"/>
      <c r="F776" s="33"/>
      <c r="G776" s="33"/>
      <c r="H776" s="33"/>
      <c r="I776" s="33"/>
      <c r="J776" s="34" t="str">
        <f t="shared" si="44"/>
        <v/>
      </c>
      <c r="K776" s="34" t="str">
        <f t="shared" si="45"/>
        <v/>
      </c>
      <c r="L776" s="34" t="str">
        <f t="shared" si="46"/>
        <v/>
      </c>
      <c r="M776" s="34" t="str">
        <f t="shared" si="47"/>
        <v/>
      </c>
      <c r="P776" s="299"/>
      <c r="Q776" s="169"/>
      <c r="R776" s="299"/>
      <c r="S776" s="331"/>
    </row>
    <row r="777" spans="1:19" s="52" customFormat="1" ht="15" customHeight="1">
      <c r="A777" s="599"/>
      <c r="B777" s="557"/>
      <c r="C777" s="626"/>
      <c r="D777" s="191" t="s">
        <v>527</v>
      </c>
      <c r="E777" s="31"/>
      <c r="F777" s="33"/>
      <c r="G777" s="33"/>
      <c r="H777" s="33"/>
      <c r="I777" s="33"/>
      <c r="J777" s="34" t="str">
        <f t="shared" si="44"/>
        <v/>
      </c>
      <c r="K777" s="34" t="str">
        <f t="shared" si="45"/>
        <v/>
      </c>
      <c r="L777" s="34" t="str">
        <f t="shared" si="46"/>
        <v/>
      </c>
      <c r="M777" s="34" t="str">
        <f t="shared" si="47"/>
        <v/>
      </c>
      <c r="P777" s="299"/>
      <c r="Q777" s="169"/>
      <c r="R777" s="299"/>
      <c r="S777" s="331"/>
    </row>
    <row r="778" spans="1:19" s="52" customFormat="1" ht="15" customHeight="1">
      <c r="A778" s="599"/>
      <c r="B778" s="557"/>
      <c r="C778" s="626"/>
      <c r="D778" s="191" t="s">
        <v>528</v>
      </c>
      <c r="E778" s="31"/>
      <c r="F778" s="33"/>
      <c r="G778" s="33"/>
      <c r="H778" s="33"/>
      <c r="I778" s="33"/>
      <c r="J778" s="34" t="str">
        <f t="shared" si="44"/>
        <v/>
      </c>
      <c r="K778" s="34" t="str">
        <f t="shared" si="45"/>
        <v/>
      </c>
      <c r="L778" s="34" t="str">
        <f t="shared" si="46"/>
        <v/>
      </c>
      <c r="M778" s="34" t="str">
        <f t="shared" si="47"/>
        <v/>
      </c>
      <c r="P778" s="299"/>
      <c r="Q778" s="169"/>
      <c r="R778" s="299"/>
      <c r="S778" s="331"/>
    </row>
    <row r="779" spans="1:19" s="52" customFormat="1" ht="15" customHeight="1">
      <c r="A779" s="599"/>
      <c r="B779" s="557"/>
      <c r="C779" s="626"/>
      <c r="D779" s="191" t="s">
        <v>529</v>
      </c>
      <c r="E779" s="31"/>
      <c r="F779" s="33"/>
      <c r="G779" s="33"/>
      <c r="H779" s="33"/>
      <c r="I779" s="33"/>
      <c r="J779" s="34" t="str">
        <f t="shared" si="44"/>
        <v/>
      </c>
      <c r="K779" s="34" t="str">
        <f t="shared" si="45"/>
        <v/>
      </c>
      <c r="L779" s="34" t="str">
        <f t="shared" si="46"/>
        <v/>
      </c>
      <c r="M779" s="34" t="str">
        <f t="shared" si="47"/>
        <v/>
      </c>
      <c r="P779" s="299"/>
      <c r="Q779" s="169"/>
      <c r="R779" s="299"/>
      <c r="S779" s="331"/>
    </row>
    <row r="780" spans="1:19" s="52" customFormat="1" ht="15" customHeight="1">
      <c r="A780" s="599"/>
      <c r="B780" s="557"/>
      <c r="C780" s="626"/>
      <c r="D780" s="190" t="s">
        <v>738</v>
      </c>
      <c r="E780" s="31"/>
      <c r="F780" s="33"/>
      <c r="G780" s="33"/>
      <c r="H780" s="33"/>
      <c r="I780" s="33"/>
      <c r="J780" s="34" t="str">
        <f t="shared" si="44"/>
        <v/>
      </c>
      <c r="K780" s="34" t="str">
        <f t="shared" si="45"/>
        <v/>
      </c>
      <c r="L780" s="34" t="str">
        <f t="shared" si="46"/>
        <v/>
      </c>
      <c r="M780" s="34" t="str">
        <f t="shared" si="47"/>
        <v/>
      </c>
      <c r="P780" s="299"/>
      <c r="Q780" s="169"/>
      <c r="R780" s="299"/>
      <c r="S780" s="331"/>
    </row>
    <row r="781" spans="1:19" s="52" customFormat="1" ht="15" customHeight="1">
      <c r="A781" s="599"/>
      <c r="B781" s="557"/>
      <c r="C781" s="626"/>
      <c r="D781" s="191" t="s">
        <v>556</v>
      </c>
      <c r="E781" s="31"/>
      <c r="F781" s="33"/>
      <c r="G781" s="33"/>
      <c r="H781" s="33"/>
      <c r="I781" s="33"/>
      <c r="J781" s="34" t="str">
        <f t="shared" si="44"/>
        <v/>
      </c>
      <c r="K781" s="34" t="str">
        <f t="shared" si="45"/>
        <v/>
      </c>
      <c r="L781" s="34" t="str">
        <f t="shared" si="46"/>
        <v/>
      </c>
      <c r="M781" s="34" t="str">
        <f t="shared" si="47"/>
        <v/>
      </c>
      <c r="P781" s="299"/>
      <c r="Q781" s="169"/>
      <c r="R781" s="299"/>
      <c r="S781" s="331"/>
    </row>
    <row r="782" spans="1:19" s="52" customFormat="1" ht="15" customHeight="1">
      <c r="A782" s="599"/>
      <c r="B782" s="557"/>
      <c r="C782" s="605"/>
      <c r="D782" s="190" t="s">
        <v>616</v>
      </c>
      <c r="E782" s="31"/>
      <c r="F782" s="33"/>
      <c r="G782" s="33"/>
      <c r="H782" s="33"/>
      <c r="I782" s="33"/>
      <c r="J782" s="34" t="str">
        <f t="shared" si="44"/>
        <v/>
      </c>
      <c r="K782" s="34" t="str">
        <f t="shared" si="45"/>
        <v/>
      </c>
      <c r="L782" s="34" t="str">
        <f t="shared" si="46"/>
        <v/>
      </c>
      <c r="M782" s="34" t="str">
        <f t="shared" si="47"/>
        <v/>
      </c>
      <c r="P782" s="299"/>
      <c r="Q782" s="169"/>
      <c r="R782" s="299"/>
      <c r="S782" s="331"/>
    </row>
    <row r="783" spans="1:19" s="52" customFormat="1" ht="15" customHeight="1">
      <c r="A783" s="599"/>
      <c r="B783" s="557"/>
      <c r="C783" s="604" t="s">
        <v>6</v>
      </c>
      <c r="D783" s="190" t="s">
        <v>542</v>
      </c>
      <c r="E783" s="31"/>
      <c r="F783" s="33"/>
      <c r="G783" s="33"/>
      <c r="H783" s="33"/>
      <c r="I783" s="33"/>
      <c r="J783" s="34" t="str">
        <f t="shared" si="44"/>
        <v/>
      </c>
      <c r="K783" s="34" t="str">
        <f t="shared" si="45"/>
        <v/>
      </c>
      <c r="L783" s="34" t="str">
        <f t="shared" si="46"/>
        <v/>
      </c>
      <c r="M783" s="34" t="str">
        <f t="shared" si="47"/>
        <v/>
      </c>
      <c r="P783" s="299"/>
      <c r="Q783" s="169"/>
      <c r="R783" s="299"/>
      <c r="S783" s="331"/>
    </row>
    <row r="784" spans="1:19" s="52" customFormat="1" ht="15" customHeight="1">
      <c r="A784" s="599"/>
      <c r="B784" s="557"/>
      <c r="C784" s="626"/>
      <c r="D784" s="191" t="s">
        <v>527</v>
      </c>
      <c r="E784" s="31"/>
      <c r="F784" s="33"/>
      <c r="G784" s="33"/>
      <c r="H784" s="33"/>
      <c r="I784" s="33"/>
      <c r="J784" s="34" t="str">
        <f t="shared" si="44"/>
        <v/>
      </c>
      <c r="K784" s="34" t="str">
        <f t="shared" si="45"/>
        <v/>
      </c>
      <c r="L784" s="34" t="str">
        <f t="shared" si="46"/>
        <v/>
      </c>
      <c r="M784" s="34" t="str">
        <f t="shared" si="47"/>
        <v/>
      </c>
      <c r="P784" s="299"/>
      <c r="Q784" s="169"/>
      <c r="R784" s="299"/>
      <c r="S784" s="331"/>
    </row>
    <row r="785" spans="1:19" s="52" customFormat="1" ht="15" customHeight="1">
      <c r="A785" s="599"/>
      <c r="B785" s="557"/>
      <c r="C785" s="626"/>
      <c r="D785" s="191" t="s">
        <v>528</v>
      </c>
      <c r="E785" s="31"/>
      <c r="F785" s="33"/>
      <c r="G785" s="33"/>
      <c r="H785" s="33"/>
      <c r="I785" s="33"/>
      <c r="J785" s="34" t="str">
        <f t="shared" si="44"/>
        <v/>
      </c>
      <c r="K785" s="34" t="str">
        <f t="shared" si="45"/>
        <v/>
      </c>
      <c r="L785" s="34" t="str">
        <f t="shared" si="46"/>
        <v/>
      </c>
      <c r="M785" s="34" t="str">
        <f t="shared" si="47"/>
        <v/>
      </c>
      <c r="P785" s="299"/>
      <c r="Q785" s="169"/>
      <c r="R785" s="299"/>
      <c r="S785" s="331"/>
    </row>
    <row r="786" spans="1:19" s="52" customFormat="1" ht="15" customHeight="1">
      <c r="A786" s="599"/>
      <c r="B786" s="557"/>
      <c r="C786" s="626"/>
      <c r="D786" s="191" t="s">
        <v>529</v>
      </c>
      <c r="E786" s="31"/>
      <c r="F786" s="33"/>
      <c r="G786" s="33"/>
      <c r="H786" s="33"/>
      <c r="I786" s="33"/>
      <c r="J786" s="34" t="str">
        <f t="shared" si="44"/>
        <v/>
      </c>
      <c r="K786" s="34" t="str">
        <f t="shared" si="45"/>
        <v/>
      </c>
      <c r="L786" s="34" t="str">
        <f t="shared" si="46"/>
        <v/>
      </c>
      <c r="M786" s="34" t="str">
        <f t="shared" si="47"/>
        <v/>
      </c>
      <c r="P786" s="299"/>
      <c r="Q786" s="169"/>
      <c r="R786" s="299"/>
      <c r="S786" s="331"/>
    </row>
    <row r="787" spans="1:19" s="52" customFormat="1" ht="15" customHeight="1">
      <c r="A787" s="599"/>
      <c r="B787" s="557"/>
      <c r="C787" s="626"/>
      <c r="D787" s="190" t="s">
        <v>738</v>
      </c>
      <c r="E787" s="31"/>
      <c r="F787" s="33"/>
      <c r="G787" s="33"/>
      <c r="H787" s="33"/>
      <c r="I787" s="33"/>
      <c r="J787" s="34" t="str">
        <f t="shared" si="44"/>
        <v/>
      </c>
      <c r="K787" s="34" t="str">
        <f t="shared" si="45"/>
        <v/>
      </c>
      <c r="L787" s="34" t="str">
        <f t="shared" si="46"/>
        <v/>
      </c>
      <c r="M787" s="34" t="str">
        <f t="shared" si="47"/>
        <v/>
      </c>
      <c r="P787" s="299"/>
      <c r="Q787" s="169"/>
      <c r="R787" s="299"/>
      <c r="S787" s="331"/>
    </row>
    <row r="788" spans="1:19" s="52" customFormat="1" ht="15" customHeight="1">
      <c r="A788" s="599"/>
      <c r="B788" s="557"/>
      <c r="C788" s="626"/>
      <c r="D788" s="191" t="s">
        <v>556</v>
      </c>
      <c r="E788" s="31"/>
      <c r="F788" s="33"/>
      <c r="G788" s="33"/>
      <c r="H788" s="33"/>
      <c r="I788" s="33"/>
      <c r="J788" s="34" t="str">
        <f t="shared" si="44"/>
        <v/>
      </c>
      <c r="K788" s="34" t="str">
        <f t="shared" si="45"/>
        <v/>
      </c>
      <c r="L788" s="34" t="str">
        <f t="shared" si="46"/>
        <v/>
      </c>
      <c r="M788" s="34" t="str">
        <f t="shared" si="47"/>
        <v/>
      </c>
      <c r="P788" s="299"/>
      <c r="Q788" s="169"/>
      <c r="R788" s="299"/>
      <c r="S788" s="331"/>
    </row>
    <row r="789" spans="1:19" s="52" customFormat="1" ht="15" customHeight="1">
      <c r="A789" s="623">
        <v>32</v>
      </c>
      <c r="B789" s="574">
        <f>'1.Metas ATD H.'!B264</f>
        <v>0</v>
      </c>
      <c r="C789" s="568" t="s">
        <v>3</v>
      </c>
      <c r="D789" s="190" t="s">
        <v>542</v>
      </c>
      <c r="E789" s="31"/>
      <c r="F789" s="33"/>
      <c r="G789" s="33"/>
      <c r="H789" s="33"/>
      <c r="I789" s="33"/>
      <c r="J789" s="34" t="str">
        <f t="shared" si="44"/>
        <v/>
      </c>
      <c r="K789" s="34" t="str">
        <f t="shared" si="45"/>
        <v/>
      </c>
      <c r="L789" s="34" t="str">
        <f t="shared" si="46"/>
        <v/>
      </c>
      <c r="M789" s="34" t="str">
        <f t="shared" si="47"/>
        <v/>
      </c>
      <c r="P789" s="299"/>
      <c r="Q789" s="169"/>
      <c r="R789" s="299"/>
      <c r="S789" s="331"/>
    </row>
    <row r="790" spans="1:19" s="52" customFormat="1" ht="15" customHeight="1">
      <c r="A790" s="624"/>
      <c r="B790" s="574"/>
      <c r="C790" s="568"/>
      <c r="D790" s="191" t="s">
        <v>527</v>
      </c>
      <c r="E790" s="31"/>
      <c r="F790" s="33"/>
      <c r="G790" s="33"/>
      <c r="H790" s="33"/>
      <c r="I790" s="33"/>
      <c r="J790" s="34" t="str">
        <f t="shared" si="44"/>
        <v/>
      </c>
      <c r="K790" s="34" t="str">
        <f t="shared" si="45"/>
        <v/>
      </c>
      <c r="L790" s="34" t="str">
        <f t="shared" si="46"/>
        <v/>
      </c>
      <c r="M790" s="34" t="str">
        <f t="shared" si="47"/>
        <v/>
      </c>
      <c r="P790" s="299"/>
      <c r="Q790" s="169"/>
      <c r="R790" s="299"/>
      <c r="S790" s="331"/>
    </row>
    <row r="791" spans="1:19" s="52" customFormat="1" ht="15" customHeight="1">
      <c r="A791" s="624"/>
      <c r="B791" s="574"/>
      <c r="C791" s="568"/>
      <c r="D791" s="191" t="s">
        <v>528</v>
      </c>
      <c r="E791" s="31"/>
      <c r="F791" s="33"/>
      <c r="G791" s="33"/>
      <c r="H791" s="33"/>
      <c r="I791" s="33"/>
      <c r="J791" s="34" t="str">
        <f t="shared" si="44"/>
        <v/>
      </c>
      <c r="K791" s="34" t="str">
        <f t="shared" si="45"/>
        <v/>
      </c>
      <c r="L791" s="34" t="str">
        <f t="shared" si="46"/>
        <v/>
      </c>
      <c r="M791" s="34" t="str">
        <f t="shared" si="47"/>
        <v/>
      </c>
      <c r="P791" s="299"/>
      <c r="Q791" s="169"/>
      <c r="R791" s="299"/>
      <c r="S791" s="331"/>
    </row>
    <row r="792" spans="1:19" s="52" customFormat="1" ht="15" customHeight="1">
      <c r="A792" s="624"/>
      <c r="B792" s="574"/>
      <c r="C792" s="568"/>
      <c r="D792" s="191" t="s">
        <v>529</v>
      </c>
      <c r="E792" s="31"/>
      <c r="F792" s="33"/>
      <c r="G792" s="33"/>
      <c r="H792" s="33"/>
      <c r="I792" s="33"/>
      <c r="J792" s="34" t="str">
        <f t="shared" si="44"/>
        <v/>
      </c>
      <c r="K792" s="34" t="str">
        <f t="shared" si="45"/>
        <v/>
      </c>
      <c r="L792" s="34" t="str">
        <f t="shared" si="46"/>
        <v/>
      </c>
      <c r="M792" s="34" t="str">
        <f t="shared" si="47"/>
        <v/>
      </c>
      <c r="P792" s="299"/>
      <c r="Q792" s="169"/>
      <c r="R792" s="299"/>
      <c r="S792" s="331"/>
    </row>
    <row r="793" spans="1:19" s="52" customFormat="1" ht="15" customHeight="1">
      <c r="A793" s="624"/>
      <c r="B793" s="574"/>
      <c r="C793" s="568"/>
      <c r="D793" s="190" t="s">
        <v>738</v>
      </c>
      <c r="E793" s="31"/>
      <c r="F793" s="33"/>
      <c r="G793" s="33"/>
      <c r="H793" s="33"/>
      <c r="I793" s="33"/>
      <c r="J793" s="34" t="str">
        <f t="shared" si="44"/>
        <v/>
      </c>
      <c r="K793" s="34" t="str">
        <f t="shared" si="45"/>
        <v/>
      </c>
      <c r="L793" s="34" t="str">
        <f t="shared" si="46"/>
        <v/>
      </c>
      <c r="M793" s="34" t="str">
        <f t="shared" si="47"/>
        <v/>
      </c>
      <c r="P793" s="299"/>
      <c r="Q793" s="169"/>
      <c r="R793" s="299"/>
      <c r="S793" s="331"/>
    </row>
    <row r="794" spans="1:19" s="52" customFormat="1" ht="15" customHeight="1">
      <c r="A794" s="624"/>
      <c r="B794" s="574"/>
      <c r="C794" s="568"/>
      <c r="D794" s="191" t="s">
        <v>556</v>
      </c>
      <c r="E794" s="31"/>
      <c r="F794" s="33"/>
      <c r="G794" s="33"/>
      <c r="H794" s="33"/>
      <c r="I794" s="33"/>
      <c r="J794" s="34" t="str">
        <f t="shared" si="44"/>
        <v/>
      </c>
      <c r="K794" s="34" t="str">
        <f t="shared" si="45"/>
        <v/>
      </c>
      <c r="L794" s="34" t="str">
        <f t="shared" si="46"/>
        <v/>
      </c>
      <c r="M794" s="34" t="str">
        <f t="shared" si="47"/>
        <v/>
      </c>
      <c r="P794" s="299"/>
      <c r="Q794" s="169"/>
      <c r="R794" s="299"/>
      <c r="S794" s="331"/>
    </row>
    <row r="795" spans="1:19" s="52" customFormat="1" ht="15" customHeight="1">
      <c r="A795" s="624"/>
      <c r="B795" s="574"/>
      <c r="C795" s="568" t="s">
        <v>4</v>
      </c>
      <c r="D795" s="190" t="s">
        <v>542</v>
      </c>
      <c r="E795" s="31"/>
      <c r="F795" s="33"/>
      <c r="G795" s="33"/>
      <c r="H795" s="33"/>
      <c r="I795" s="33"/>
      <c r="J795" s="34" t="str">
        <f t="shared" si="44"/>
        <v/>
      </c>
      <c r="K795" s="34" t="str">
        <f t="shared" si="45"/>
        <v/>
      </c>
      <c r="L795" s="34" t="str">
        <f t="shared" si="46"/>
        <v/>
      </c>
      <c r="M795" s="34" t="str">
        <f t="shared" si="47"/>
        <v/>
      </c>
      <c r="P795" s="299"/>
      <c r="Q795" s="169"/>
      <c r="R795" s="299"/>
      <c r="S795" s="331"/>
    </row>
    <row r="796" spans="1:19" s="52" customFormat="1" ht="15" customHeight="1">
      <c r="A796" s="624"/>
      <c r="B796" s="574"/>
      <c r="C796" s="568"/>
      <c r="D796" s="191" t="s">
        <v>527</v>
      </c>
      <c r="E796" s="31"/>
      <c r="F796" s="33"/>
      <c r="G796" s="33"/>
      <c r="H796" s="33"/>
      <c r="I796" s="33"/>
      <c r="J796" s="34" t="str">
        <f t="shared" si="44"/>
        <v/>
      </c>
      <c r="K796" s="34" t="str">
        <f t="shared" si="45"/>
        <v/>
      </c>
      <c r="L796" s="34" t="str">
        <f t="shared" si="46"/>
        <v/>
      </c>
      <c r="M796" s="34" t="str">
        <f t="shared" si="47"/>
        <v/>
      </c>
      <c r="P796" s="299"/>
      <c r="Q796" s="169"/>
      <c r="R796" s="299"/>
      <c r="S796" s="331"/>
    </row>
    <row r="797" spans="1:19" s="52" customFormat="1" ht="15" customHeight="1">
      <c r="A797" s="624"/>
      <c r="B797" s="574"/>
      <c r="C797" s="568"/>
      <c r="D797" s="191" t="s">
        <v>528</v>
      </c>
      <c r="E797" s="31"/>
      <c r="F797" s="33"/>
      <c r="G797" s="33"/>
      <c r="H797" s="33"/>
      <c r="I797" s="33"/>
      <c r="J797" s="34" t="str">
        <f t="shared" si="44"/>
        <v/>
      </c>
      <c r="K797" s="34" t="str">
        <f t="shared" si="45"/>
        <v/>
      </c>
      <c r="L797" s="34" t="str">
        <f t="shared" si="46"/>
        <v/>
      </c>
      <c r="M797" s="34" t="str">
        <f t="shared" si="47"/>
        <v/>
      </c>
      <c r="P797" s="299"/>
      <c r="Q797" s="169"/>
      <c r="R797" s="299"/>
      <c r="S797" s="331"/>
    </row>
    <row r="798" spans="1:19" s="52" customFormat="1" ht="15" customHeight="1">
      <c r="A798" s="624"/>
      <c r="B798" s="574"/>
      <c r="C798" s="568"/>
      <c r="D798" s="191" t="s">
        <v>529</v>
      </c>
      <c r="E798" s="31"/>
      <c r="F798" s="33"/>
      <c r="G798" s="33"/>
      <c r="H798" s="33"/>
      <c r="I798" s="33"/>
      <c r="J798" s="34" t="str">
        <f t="shared" si="44"/>
        <v/>
      </c>
      <c r="K798" s="34" t="str">
        <f t="shared" si="45"/>
        <v/>
      </c>
      <c r="L798" s="34" t="str">
        <f t="shared" si="46"/>
        <v/>
      </c>
      <c r="M798" s="34" t="str">
        <f t="shared" si="47"/>
        <v/>
      </c>
      <c r="P798" s="299"/>
      <c r="Q798" s="169"/>
      <c r="R798" s="299"/>
      <c r="S798" s="331"/>
    </row>
    <row r="799" spans="1:19" s="52" customFormat="1" ht="15" customHeight="1">
      <c r="A799" s="624"/>
      <c r="B799" s="574"/>
      <c r="C799" s="568"/>
      <c r="D799" s="190" t="s">
        <v>738</v>
      </c>
      <c r="E799" s="31"/>
      <c r="F799" s="33"/>
      <c r="G799" s="33"/>
      <c r="H799" s="33"/>
      <c r="I799" s="33"/>
      <c r="J799" s="34" t="str">
        <f t="shared" si="44"/>
        <v/>
      </c>
      <c r="K799" s="34" t="str">
        <f t="shared" si="45"/>
        <v/>
      </c>
      <c r="L799" s="34" t="str">
        <f t="shared" si="46"/>
        <v/>
      </c>
      <c r="M799" s="34" t="str">
        <f t="shared" si="47"/>
        <v/>
      </c>
      <c r="P799" s="299"/>
      <c r="Q799" s="169"/>
      <c r="R799" s="299"/>
      <c r="S799" s="331"/>
    </row>
    <row r="800" spans="1:19" s="52" customFormat="1" ht="15" customHeight="1">
      <c r="A800" s="624"/>
      <c r="B800" s="574"/>
      <c r="C800" s="568"/>
      <c r="D800" s="191" t="s">
        <v>556</v>
      </c>
      <c r="E800" s="31"/>
      <c r="F800" s="33"/>
      <c r="G800" s="33"/>
      <c r="H800" s="33"/>
      <c r="I800" s="33"/>
      <c r="J800" s="34" t="str">
        <f t="shared" si="44"/>
        <v/>
      </c>
      <c r="K800" s="34" t="str">
        <f t="shared" si="45"/>
        <v/>
      </c>
      <c r="L800" s="34" t="str">
        <f t="shared" si="46"/>
        <v/>
      </c>
      <c r="M800" s="34" t="str">
        <f t="shared" si="47"/>
        <v/>
      </c>
      <c r="P800" s="299"/>
      <c r="Q800" s="169"/>
      <c r="R800" s="299"/>
      <c r="S800" s="331"/>
    </row>
    <row r="801" spans="1:19" s="52" customFormat="1" ht="15" customHeight="1">
      <c r="A801" s="624"/>
      <c r="B801" s="574"/>
      <c r="C801" s="568" t="s">
        <v>5</v>
      </c>
      <c r="D801" s="190" t="s">
        <v>542</v>
      </c>
      <c r="E801" s="31"/>
      <c r="F801" s="33"/>
      <c r="G801" s="33"/>
      <c r="H801" s="33"/>
      <c r="I801" s="33"/>
      <c r="J801" s="34" t="str">
        <f t="shared" si="44"/>
        <v/>
      </c>
      <c r="K801" s="34" t="str">
        <f t="shared" si="45"/>
        <v/>
      </c>
      <c r="L801" s="34" t="str">
        <f t="shared" si="46"/>
        <v/>
      </c>
      <c r="M801" s="34" t="str">
        <f t="shared" si="47"/>
        <v/>
      </c>
      <c r="P801" s="299"/>
      <c r="Q801" s="169"/>
      <c r="R801" s="299"/>
      <c r="S801" s="331"/>
    </row>
    <row r="802" spans="1:19" s="52" customFormat="1" ht="15" customHeight="1">
      <c r="A802" s="624"/>
      <c r="B802" s="574"/>
      <c r="C802" s="568"/>
      <c r="D802" s="191" t="s">
        <v>527</v>
      </c>
      <c r="E802" s="31"/>
      <c r="F802" s="33"/>
      <c r="G802" s="33"/>
      <c r="H802" s="33"/>
      <c r="I802" s="33"/>
      <c r="J802" s="34" t="str">
        <f t="shared" si="44"/>
        <v/>
      </c>
      <c r="K802" s="34" t="str">
        <f t="shared" si="45"/>
        <v/>
      </c>
      <c r="L802" s="34" t="str">
        <f t="shared" si="46"/>
        <v/>
      </c>
      <c r="M802" s="34" t="str">
        <f t="shared" si="47"/>
        <v/>
      </c>
      <c r="P802" s="299"/>
      <c r="Q802" s="169"/>
      <c r="R802" s="299"/>
      <c r="S802" s="331"/>
    </row>
    <row r="803" spans="1:19" s="52" customFormat="1" ht="15" customHeight="1">
      <c r="A803" s="624"/>
      <c r="B803" s="574"/>
      <c r="C803" s="568"/>
      <c r="D803" s="191" t="s">
        <v>528</v>
      </c>
      <c r="E803" s="31"/>
      <c r="F803" s="33"/>
      <c r="G803" s="33"/>
      <c r="H803" s="33"/>
      <c r="I803" s="33"/>
      <c r="J803" s="34" t="str">
        <f t="shared" si="44"/>
        <v/>
      </c>
      <c r="K803" s="34" t="str">
        <f t="shared" si="45"/>
        <v/>
      </c>
      <c r="L803" s="34" t="str">
        <f t="shared" si="46"/>
        <v/>
      </c>
      <c r="M803" s="34" t="str">
        <f t="shared" si="47"/>
        <v/>
      </c>
      <c r="P803" s="299"/>
      <c r="Q803" s="169"/>
      <c r="R803" s="299"/>
      <c r="S803" s="331"/>
    </row>
    <row r="804" spans="1:19" s="52" customFormat="1" ht="15" customHeight="1">
      <c r="A804" s="624"/>
      <c r="B804" s="574"/>
      <c r="C804" s="568"/>
      <c r="D804" s="191" t="s">
        <v>529</v>
      </c>
      <c r="E804" s="31"/>
      <c r="F804" s="33"/>
      <c r="G804" s="33"/>
      <c r="H804" s="33"/>
      <c r="I804" s="33"/>
      <c r="J804" s="34" t="str">
        <f t="shared" si="44"/>
        <v/>
      </c>
      <c r="K804" s="34" t="str">
        <f t="shared" si="45"/>
        <v/>
      </c>
      <c r="L804" s="34" t="str">
        <f t="shared" si="46"/>
        <v/>
      </c>
      <c r="M804" s="34" t="str">
        <f t="shared" si="47"/>
        <v/>
      </c>
      <c r="P804" s="299"/>
      <c r="Q804" s="169"/>
      <c r="R804" s="299"/>
      <c r="S804" s="331"/>
    </row>
    <row r="805" spans="1:19" s="52" customFormat="1" ht="15" customHeight="1">
      <c r="A805" s="624"/>
      <c r="B805" s="574"/>
      <c r="C805" s="568"/>
      <c r="D805" s="190" t="s">
        <v>738</v>
      </c>
      <c r="E805" s="31"/>
      <c r="F805" s="33"/>
      <c r="G805" s="33"/>
      <c r="H805" s="33"/>
      <c r="I805" s="33"/>
      <c r="J805" s="34" t="str">
        <f t="shared" si="44"/>
        <v/>
      </c>
      <c r="K805" s="34" t="str">
        <f t="shared" si="45"/>
        <v/>
      </c>
      <c r="L805" s="34" t="str">
        <f t="shared" si="46"/>
        <v/>
      </c>
      <c r="M805" s="34" t="str">
        <f t="shared" si="47"/>
        <v/>
      </c>
      <c r="P805" s="299"/>
      <c r="Q805" s="169"/>
      <c r="R805" s="299"/>
      <c r="S805" s="331"/>
    </row>
    <row r="806" spans="1:19" s="52" customFormat="1" ht="15" customHeight="1">
      <c r="A806" s="624"/>
      <c r="B806" s="574"/>
      <c r="C806" s="568"/>
      <c r="D806" s="191" t="s">
        <v>556</v>
      </c>
      <c r="E806" s="31"/>
      <c r="F806" s="33"/>
      <c r="G806" s="33"/>
      <c r="H806" s="33"/>
      <c r="I806" s="33"/>
      <c r="J806" s="34" t="str">
        <f t="shared" si="44"/>
        <v/>
      </c>
      <c r="K806" s="34" t="str">
        <f t="shared" si="45"/>
        <v/>
      </c>
      <c r="L806" s="34" t="str">
        <f t="shared" si="46"/>
        <v/>
      </c>
      <c r="M806" s="34" t="str">
        <f t="shared" si="47"/>
        <v/>
      </c>
      <c r="P806" s="299"/>
      <c r="Q806" s="169"/>
      <c r="R806" s="299"/>
      <c r="S806" s="331"/>
    </row>
    <row r="807" spans="1:19" s="52" customFormat="1" ht="15" customHeight="1">
      <c r="A807" s="624"/>
      <c r="B807" s="574"/>
      <c r="C807" s="568"/>
      <c r="D807" s="190" t="s">
        <v>616</v>
      </c>
      <c r="E807" s="31"/>
      <c r="F807" s="33"/>
      <c r="G807" s="33"/>
      <c r="H807" s="33"/>
      <c r="I807" s="33"/>
      <c r="J807" s="34" t="str">
        <f t="shared" si="44"/>
        <v/>
      </c>
      <c r="K807" s="34" t="str">
        <f t="shared" si="45"/>
        <v/>
      </c>
      <c r="L807" s="34" t="str">
        <f t="shared" si="46"/>
        <v/>
      </c>
      <c r="M807" s="34" t="str">
        <f t="shared" si="47"/>
        <v/>
      </c>
      <c r="P807" s="299"/>
      <c r="Q807" s="169"/>
      <c r="R807" s="299"/>
      <c r="S807" s="331"/>
    </row>
    <row r="808" spans="1:19" s="52" customFormat="1" ht="15" customHeight="1">
      <c r="A808" s="624"/>
      <c r="B808" s="574"/>
      <c r="C808" s="568" t="s">
        <v>6</v>
      </c>
      <c r="D808" s="190" t="s">
        <v>542</v>
      </c>
      <c r="E808" s="31"/>
      <c r="F808" s="33"/>
      <c r="G808" s="33"/>
      <c r="H808" s="33"/>
      <c r="I808" s="33"/>
      <c r="J808" s="34" t="str">
        <f t="shared" si="44"/>
        <v/>
      </c>
      <c r="K808" s="34" t="str">
        <f t="shared" si="45"/>
        <v/>
      </c>
      <c r="L808" s="34" t="str">
        <f t="shared" si="46"/>
        <v/>
      </c>
      <c r="M808" s="34" t="str">
        <f t="shared" si="47"/>
        <v/>
      </c>
      <c r="P808" s="299"/>
      <c r="Q808" s="169"/>
      <c r="R808" s="299"/>
      <c r="S808" s="331"/>
    </row>
    <row r="809" spans="1:19" s="52" customFormat="1" ht="15" customHeight="1">
      <c r="A809" s="624"/>
      <c r="B809" s="574"/>
      <c r="C809" s="568"/>
      <c r="D809" s="191" t="s">
        <v>527</v>
      </c>
      <c r="E809" s="31"/>
      <c r="F809" s="33"/>
      <c r="G809" s="33"/>
      <c r="H809" s="33"/>
      <c r="I809" s="33"/>
      <c r="J809" s="34" t="str">
        <f t="shared" si="44"/>
        <v/>
      </c>
      <c r="K809" s="34" t="str">
        <f t="shared" si="45"/>
        <v/>
      </c>
      <c r="L809" s="34" t="str">
        <f t="shared" si="46"/>
        <v/>
      </c>
      <c r="M809" s="34" t="str">
        <f t="shared" si="47"/>
        <v/>
      </c>
      <c r="P809" s="299"/>
      <c r="Q809" s="169"/>
      <c r="R809" s="299"/>
      <c r="S809" s="331"/>
    </row>
    <row r="810" spans="1:19" s="52" customFormat="1" ht="15" customHeight="1">
      <c r="A810" s="624"/>
      <c r="B810" s="574"/>
      <c r="C810" s="568"/>
      <c r="D810" s="191" t="s">
        <v>528</v>
      </c>
      <c r="E810" s="31"/>
      <c r="F810" s="33"/>
      <c r="G810" s="33"/>
      <c r="H810" s="33"/>
      <c r="I810" s="33"/>
      <c r="J810" s="34" t="str">
        <f t="shared" si="44"/>
        <v/>
      </c>
      <c r="K810" s="34" t="str">
        <f t="shared" si="45"/>
        <v/>
      </c>
      <c r="L810" s="34" t="str">
        <f t="shared" si="46"/>
        <v/>
      </c>
      <c r="M810" s="34" t="str">
        <f t="shared" si="47"/>
        <v/>
      </c>
      <c r="P810" s="299"/>
      <c r="Q810" s="169"/>
      <c r="R810" s="299"/>
      <c r="S810" s="331"/>
    </row>
    <row r="811" spans="1:19" s="52" customFormat="1" ht="15" customHeight="1">
      <c r="A811" s="624"/>
      <c r="B811" s="574"/>
      <c r="C811" s="568"/>
      <c r="D811" s="191" t="s">
        <v>529</v>
      </c>
      <c r="E811" s="31"/>
      <c r="F811" s="33"/>
      <c r="G811" s="33"/>
      <c r="H811" s="33"/>
      <c r="I811" s="33"/>
      <c r="J811" s="34" t="str">
        <f t="shared" si="44"/>
        <v/>
      </c>
      <c r="K811" s="34" t="str">
        <f t="shared" si="45"/>
        <v/>
      </c>
      <c r="L811" s="34" t="str">
        <f t="shared" si="46"/>
        <v/>
      </c>
      <c r="M811" s="34" t="str">
        <f t="shared" si="47"/>
        <v/>
      </c>
      <c r="P811" s="299"/>
      <c r="Q811" s="169"/>
      <c r="R811" s="299"/>
      <c r="S811" s="331"/>
    </row>
    <row r="812" spans="1:19" s="52" customFormat="1" ht="15" customHeight="1">
      <c r="A812" s="624"/>
      <c r="B812" s="574"/>
      <c r="C812" s="568"/>
      <c r="D812" s="190" t="s">
        <v>738</v>
      </c>
      <c r="E812" s="31"/>
      <c r="F812" s="33"/>
      <c r="G812" s="33"/>
      <c r="H812" s="33"/>
      <c r="I812" s="33"/>
      <c r="J812" s="34" t="str">
        <f t="shared" si="44"/>
        <v/>
      </c>
      <c r="K812" s="34" t="str">
        <f t="shared" si="45"/>
        <v/>
      </c>
      <c r="L812" s="34" t="str">
        <f t="shared" si="46"/>
        <v/>
      </c>
      <c r="M812" s="34" t="str">
        <f t="shared" si="47"/>
        <v/>
      </c>
      <c r="P812" s="299"/>
      <c r="Q812" s="169"/>
      <c r="R812" s="299"/>
      <c r="S812" s="331"/>
    </row>
    <row r="813" spans="1:19" s="52" customFormat="1" ht="15" customHeight="1">
      <c r="A813" s="625"/>
      <c r="B813" s="574"/>
      <c r="C813" s="568"/>
      <c r="D813" s="191" t="s">
        <v>556</v>
      </c>
      <c r="E813" s="31"/>
      <c r="F813" s="33"/>
      <c r="G813" s="33"/>
      <c r="H813" s="33"/>
      <c r="I813" s="33"/>
      <c r="J813" s="34" t="str">
        <f t="shared" si="44"/>
        <v/>
      </c>
      <c r="K813" s="34" t="str">
        <f t="shared" si="45"/>
        <v/>
      </c>
      <c r="L813" s="34" t="str">
        <f t="shared" si="46"/>
        <v/>
      </c>
      <c r="M813" s="34" t="str">
        <f t="shared" si="47"/>
        <v/>
      </c>
      <c r="P813" s="299"/>
      <c r="Q813" s="169"/>
      <c r="R813" s="299"/>
      <c r="S813" s="331"/>
    </row>
    <row r="814" spans="1:19" s="52" customFormat="1" ht="15" customHeight="1">
      <c r="A814" s="555">
        <v>33</v>
      </c>
      <c r="B814" s="574">
        <f>'1.Metas ATD H.'!B272</f>
        <v>0</v>
      </c>
      <c r="C814" s="568" t="s">
        <v>3</v>
      </c>
      <c r="D814" s="190" t="s">
        <v>542</v>
      </c>
      <c r="E814" s="31"/>
      <c r="F814" s="33"/>
      <c r="G814" s="33"/>
      <c r="H814" s="33"/>
      <c r="I814" s="33"/>
      <c r="J814" s="34" t="str">
        <f t="shared" si="44"/>
        <v/>
      </c>
      <c r="K814" s="34" t="str">
        <f t="shared" si="45"/>
        <v/>
      </c>
      <c r="L814" s="34" t="str">
        <f t="shared" si="46"/>
        <v/>
      </c>
      <c r="M814" s="34" t="str">
        <f t="shared" si="47"/>
        <v/>
      </c>
      <c r="P814" s="299"/>
      <c r="Q814" s="169"/>
      <c r="R814" s="299"/>
      <c r="S814" s="331"/>
    </row>
    <row r="815" spans="1:19" s="52" customFormat="1" ht="15" customHeight="1">
      <c r="A815" s="555"/>
      <c r="B815" s="574"/>
      <c r="C815" s="568"/>
      <c r="D815" s="191" t="s">
        <v>527</v>
      </c>
      <c r="E815" s="31"/>
      <c r="F815" s="33"/>
      <c r="G815" s="33"/>
      <c r="H815" s="33"/>
      <c r="I815" s="33"/>
      <c r="J815" s="34" t="str">
        <f t="shared" ref="J815:J838" si="48">IFERROR((F815/E815),"")</f>
        <v/>
      </c>
      <c r="K815" s="34" t="str">
        <f t="shared" ref="K815:K838" si="49">IFERROR(((F815+G815)/E815),"")</f>
        <v/>
      </c>
      <c r="L815" s="34" t="str">
        <f t="shared" ref="L815:L838" si="50">IFERROR(((F815+G815+H815)/E815),"")</f>
        <v/>
      </c>
      <c r="M815" s="34" t="str">
        <f t="shared" ref="M815:M838" si="51">IFERROR(((F815+G815+H815+I815)/E815),"")</f>
        <v/>
      </c>
      <c r="P815" s="299"/>
      <c r="Q815" s="169"/>
      <c r="R815" s="299"/>
      <c r="S815" s="331"/>
    </row>
    <row r="816" spans="1:19" s="52" customFormat="1" ht="15" customHeight="1">
      <c r="A816" s="555"/>
      <c r="B816" s="574"/>
      <c r="C816" s="568"/>
      <c r="D816" s="191" t="s">
        <v>528</v>
      </c>
      <c r="E816" s="31"/>
      <c r="F816" s="33"/>
      <c r="G816" s="33"/>
      <c r="H816" s="33"/>
      <c r="I816" s="33"/>
      <c r="J816" s="34" t="str">
        <f t="shared" si="48"/>
        <v/>
      </c>
      <c r="K816" s="34" t="str">
        <f t="shared" si="49"/>
        <v/>
      </c>
      <c r="L816" s="34" t="str">
        <f t="shared" si="50"/>
        <v/>
      </c>
      <c r="M816" s="34" t="str">
        <f t="shared" si="51"/>
        <v/>
      </c>
      <c r="P816" s="299"/>
      <c r="Q816" s="169"/>
      <c r="R816" s="299"/>
      <c r="S816" s="331"/>
    </row>
    <row r="817" spans="1:19" s="52" customFormat="1" ht="15" customHeight="1">
      <c r="A817" s="555"/>
      <c r="B817" s="574"/>
      <c r="C817" s="568"/>
      <c r="D817" s="191" t="s">
        <v>529</v>
      </c>
      <c r="E817" s="31"/>
      <c r="F817" s="33"/>
      <c r="G817" s="33"/>
      <c r="H817" s="33"/>
      <c r="I817" s="33"/>
      <c r="J817" s="34" t="str">
        <f t="shared" si="48"/>
        <v/>
      </c>
      <c r="K817" s="34" t="str">
        <f t="shared" si="49"/>
        <v/>
      </c>
      <c r="L817" s="34" t="str">
        <f t="shared" si="50"/>
        <v/>
      </c>
      <c r="M817" s="34" t="str">
        <f t="shared" si="51"/>
        <v/>
      </c>
      <c r="P817" s="299"/>
      <c r="Q817" s="169"/>
      <c r="R817" s="299"/>
      <c r="S817" s="331"/>
    </row>
    <row r="818" spans="1:19" s="52" customFormat="1" ht="15" customHeight="1">
      <c r="A818" s="555"/>
      <c r="B818" s="574"/>
      <c r="C818" s="568"/>
      <c r="D818" s="190" t="s">
        <v>738</v>
      </c>
      <c r="E818" s="31"/>
      <c r="F818" s="33"/>
      <c r="G818" s="33"/>
      <c r="H818" s="33"/>
      <c r="I818" s="33"/>
      <c r="J818" s="34" t="str">
        <f t="shared" si="48"/>
        <v/>
      </c>
      <c r="K818" s="34" t="str">
        <f t="shared" si="49"/>
        <v/>
      </c>
      <c r="L818" s="34" t="str">
        <f t="shared" si="50"/>
        <v/>
      </c>
      <c r="M818" s="34" t="str">
        <f t="shared" si="51"/>
        <v/>
      </c>
      <c r="P818" s="299"/>
      <c r="Q818" s="169"/>
      <c r="R818" s="299"/>
      <c r="S818" s="331"/>
    </row>
    <row r="819" spans="1:19" s="52" customFormat="1" ht="15" customHeight="1">
      <c r="A819" s="555"/>
      <c r="B819" s="574"/>
      <c r="C819" s="568"/>
      <c r="D819" s="191" t="s">
        <v>556</v>
      </c>
      <c r="E819" s="31"/>
      <c r="F819" s="33"/>
      <c r="G819" s="33"/>
      <c r="H819" s="33"/>
      <c r="I819" s="33"/>
      <c r="J819" s="34" t="str">
        <f t="shared" si="48"/>
        <v/>
      </c>
      <c r="K819" s="34" t="str">
        <f t="shared" si="49"/>
        <v/>
      </c>
      <c r="L819" s="34" t="str">
        <f t="shared" si="50"/>
        <v/>
      </c>
      <c r="M819" s="34" t="str">
        <f t="shared" si="51"/>
        <v/>
      </c>
      <c r="P819" s="299"/>
      <c r="Q819" s="169"/>
      <c r="R819" s="299"/>
      <c r="S819" s="331"/>
    </row>
    <row r="820" spans="1:19" s="52" customFormat="1" ht="15" customHeight="1">
      <c r="A820" s="555"/>
      <c r="B820" s="574"/>
      <c r="C820" s="568" t="s">
        <v>4</v>
      </c>
      <c r="D820" s="190" t="s">
        <v>542</v>
      </c>
      <c r="E820" s="31"/>
      <c r="F820" s="33"/>
      <c r="G820" s="33"/>
      <c r="H820" s="33"/>
      <c r="I820" s="33"/>
      <c r="J820" s="34" t="str">
        <f t="shared" si="48"/>
        <v/>
      </c>
      <c r="K820" s="34" t="str">
        <f t="shared" si="49"/>
        <v/>
      </c>
      <c r="L820" s="34" t="str">
        <f t="shared" si="50"/>
        <v/>
      </c>
      <c r="M820" s="34" t="str">
        <f t="shared" si="51"/>
        <v/>
      </c>
      <c r="P820" s="299"/>
      <c r="Q820" s="169"/>
      <c r="R820" s="299"/>
      <c r="S820" s="331"/>
    </row>
    <row r="821" spans="1:19" s="52" customFormat="1" ht="15" customHeight="1">
      <c r="A821" s="555"/>
      <c r="B821" s="574"/>
      <c r="C821" s="568"/>
      <c r="D821" s="191" t="s">
        <v>527</v>
      </c>
      <c r="E821" s="31"/>
      <c r="F821" s="33"/>
      <c r="G821" s="33"/>
      <c r="H821" s="33"/>
      <c r="I821" s="33"/>
      <c r="J821" s="34" t="str">
        <f t="shared" si="48"/>
        <v/>
      </c>
      <c r="K821" s="34" t="str">
        <f t="shared" si="49"/>
        <v/>
      </c>
      <c r="L821" s="34" t="str">
        <f t="shared" si="50"/>
        <v/>
      </c>
      <c r="M821" s="34" t="str">
        <f t="shared" si="51"/>
        <v/>
      </c>
      <c r="P821" s="299"/>
      <c r="Q821" s="169"/>
      <c r="R821" s="299"/>
      <c r="S821" s="331"/>
    </row>
    <row r="822" spans="1:19" s="52" customFormat="1" ht="15" customHeight="1">
      <c r="A822" s="555"/>
      <c r="B822" s="574"/>
      <c r="C822" s="568"/>
      <c r="D822" s="191" t="s">
        <v>528</v>
      </c>
      <c r="E822" s="31"/>
      <c r="F822" s="33"/>
      <c r="G822" s="33"/>
      <c r="H822" s="33"/>
      <c r="I822" s="33"/>
      <c r="J822" s="34" t="str">
        <f t="shared" si="48"/>
        <v/>
      </c>
      <c r="K822" s="34" t="str">
        <f t="shared" si="49"/>
        <v/>
      </c>
      <c r="L822" s="34" t="str">
        <f t="shared" si="50"/>
        <v/>
      </c>
      <c r="M822" s="34" t="str">
        <f t="shared" si="51"/>
        <v/>
      </c>
      <c r="P822" s="299"/>
      <c r="Q822" s="169"/>
      <c r="R822" s="299"/>
      <c r="S822" s="331"/>
    </row>
    <row r="823" spans="1:19" s="52" customFormat="1" ht="15" customHeight="1">
      <c r="A823" s="555"/>
      <c r="B823" s="574"/>
      <c r="C823" s="568"/>
      <c r="D823" s="191" t="s">
        <v>529</v>
      </c>
      <c r="E823" s="31"/>
      <c r="F823" s="33"/>
      <c r="G823" s="33"/>
      <c r="H823" s="33"/>
      <c r="I823" s="33"/>
      <c r="J823" s="34" t="str">
        <f t="shared" si="48"/>
        <v/>
      </c>
      <c r="K823" s="34" t="str">
        <f t="shared" si="49"/>
        <v/>
      </c>
      <c r="L823" s="34" t="str">
        <f t="shared" si="50"/>
        <v/>
      </c>
      <c r="M823" s="34" t="str">
        <f t="shared" si="51"/>
        <v/>
      </c>
      <c r="P823" s="299"/>
      <c r="Q823" s="169"/>
      <c r="R823" s="299"/>
      <c r="S823" s="331"/>
    </row>
    <row r="824" spans="1:19" s="52" customFormat="1" ht="15" customHeight="1">
      <c r="A824" s="555"/>
      <c r="B824" s="574"/>
      <c r="C824" s="568"/>
      <c r="D824" s="190" t="s">
        <v>738</v>
      </c>
      <c r="E824" s="31"/>
      <c r="F824" s="33"/>
      <c r="G824" s="33"/>
      <c r="H824" s="33"/>
      <c r="I824" s="33"/>
      <c r="J824" s="34" t="str">
        <f t="shared" si="48"/>
        <v/>
      </c>
      <c r="K824" s="34" t="str">
        <f t="shared" si="49"/>
        <v/>
      </c>
      <c r="L824" s="34" t="str">
        <f t="shared" si="50"/>
        <v/>
      </c>
      <c r="M824" s="34" t="str">
        <f t="shared" si="51"/>
        <v/>
      </c>
      <c r="P824" s="299"/>
      <c r="Q824" s="169"/>
      <c r="R824" s="299"/>
      <c r="S824" s="331"/>
    </row>
    <row r="825" spans="1:19" s="52" customFormat="1" ht="15" customHeight="1">
      <c r="A825" s="555"/>
      <c r="B825" s="574"/>
      <c r="C825" s="568"/>
      <c r="D825" s="191" t="s">
        <v>556</v>
      </c>
      <c r="E825" s="31"/>
      <c r="F825" s="33"/>
      <c r="G825" s="33"/>
      <c r="H825" s="33"/>
      <c r="I825" s="33"/>
      <c r="J825" s="34" t="str">
        <f t="shared" si="48"/>
        <v/>
      </c>
      <c r="K825" s="34" t="str">
        <f t="shared" si="49"/>
        <v/>
      </c>
      <c r="L825" s="34" t="str">
        <f t="shared" si="50"/>
        <v/>
      </c>
      <c r="M825" s="34" t="str">
        <f t="shared" si="51"/>
        <v/>
      </c>
      <c r="P825" s="299"/>
      <c r="Q825" s="169"/>
      <c r="R825" s="299"/>
      <c r="S825" s="331"/>
    </row>
    <row r="826" spans="1:19" s="52" customFormat="1" ht="15" customHeight="1">
      <c r="A826" s="555"/>
      <c r="B826" s="574"/>
      <c r="C826" s="568" t="s">
        <v>5</v>
      </c>
      <c r="D826" s="190" t="s">
        <v>542</v>
      </c>
      <c r="E826" s="31"/>
      <c r="F826" s="33"/>
      <c r="G826" s="33"/>
      <c r="H826" s="33"/>
      <c r="I826" s="33"/>
      <c r="J826" s="34" t="str">
        <f t="shared" si="48"/>
        <v/>
      </c>
      <c r="K826" s="34" t="str">
        <f t="shared" si="49"/>
        <v/>
      </c>
      <c r="L826" s="34" t="str">
        <f t="shared" si="50"/>
        <v/>
      </c>
      <c r="M826" s="34" t="str">
        <f t="shared" si="51"/>
        <v/>
      </c>
      <c r="P826" s="299"/>
      <c r="Q826" s="169"/>
      <c r="R826" s="299"/>
      <c r="S826" s="331"/>
    </row>
    <row r="827" spans="1:19" s="52" customFormat="1" ht="15" customHeight="1">
      <c r="A827" s="555"/>
      <c r="B827" s="574"/>
      <c r="C827" s="568"/>
      <c r="D827" s="191" t="s">
        <v>527</v>
      </c>
      <c r="E827" s="31"/>
      <c r="F827" s="33"/>
      <c r="G827" s="33"/>
      <c r="H827" s="33"/>
      <c r="I827" s="33"/>
      <c r="J827" s="34" t="str">
        <f t="shared" si="48"/>
        <v/>
      </c>
      <c r="K827" s="34" t="str">
        <f t="shared" si="49"/>
        <v/>
      </c>
      <c r="L827" s="34" t="str">
        <f t="shared" si="50"/>
        <v/>
      </c>
      <c r="M827" s="34" t="str">
        <f t="shared" si="51"/>
        <v/>
      </c>
      <c r="P827" s="299"/>
      <c r="Q827" s="169"/>
      <c r="R827" s="299"/>
      <c r="S827" s="331"/>
    </row>
    <row r="828" spans="1:19" s="52" customFormat="1" ht="15" customHeight="1">
      <c r="A828" s="555"/>
      <c r="B828" s="574"/>
      <c r="C828" s="568"/>
      <c r="D828" s="191" t="s">
        <v>528</v>
      </c>
      <c r="E828" s="31"/>
      <c r="F828" s="33"/>
      <c r="G828" s="33"/>
      <c r="H828" s="33"/>
      <c r="I828" s="33"/>
      <c r="J828" s="34" t="str">
        <f t="shared" si="48"/>
        <v/>
      </c>
      <c r="K828" s="34" t="str">
        <f t="shared" si="49"/>
        <v/>
      </c>
      <c r="L828" s="34" t="str">
        <f t="shared" si="50"/>
        <v/>
      </c>
      <c r="M828" s="34" t="str">
        <f t="shared" si="51"/>
        <v/>
      </c>
      <c r="P828" s="299"/>
      <c r="Q828" s="169"/>
      <c r="R828" s="299"/>
      <c r="S828" s="331"/>
    </row>
    <row r="829" spans="1:19" s="52" customFormat="1" ht="15" customHeight="1">
      <c r="A829" s="555"/>
      <c r="B829" s="574"/>
      <c r="C829" s="568"/>
      <c r="D829" s="191" t="s">
        <v>529</v>
      </c>
      <c r="E829" s="31"/>
      <c r="F829" s="33"/>
      <c r="G829" s="33"/>
      <c r="H829" s="33"/>
      <c r="I829" s="33"/>
      <c r="J829" s="34" t="str">
        <f t="shared" si="48"/>
        <v/>
      </c>
      <c r="K829" s="34" t="str">
        <f t="shared" si="49"/>
        <v/>
      </c>
      <c r="L829" s="34" t="str">
        <f t="shared" si="50"/>
        <v/>
      </c>
      <c r="M829" s="34" t="str">
        <f t="shared" si="51"/>
        <v/>
      </c>
      <c r="P829" s="299"/>
      <c r="Q829" s="169"/>
      <c r="R829" s="299"/>
      <c r="S829" s="331"/>
    </row>
    <row r="830" spans="1:19" s="52" customFormat="1" ht="15" customHeight="1">
      <c r="A830" s="555"/>
      <c r="B830" s="574"/>
      <c r="C830" s="568"/>
      <c r="D830" s="190" t="s">
        <v>738</v>
      </c>
      <c r="E830" s="31"/>
      <c r="F830" s="33"/>
      <c r="G830" s="33"/>
      <c r="H830" s="33"/>
      <c r="I830" s="33"/>
      <c r="J830" s="34" t="str">
        <f t="shared" si="48"/>
        <v/>
      </c>
      <c r="K830" s="34" t="str">
        <f t="shared" si="49"/>
        <v/>
      </c>
      <c r="L830" s="34" t="str">
        <f t="shared" si="50"/>
        <v/>
      </c>
      <c r="M830" s="34" t="str">
        <f t="shared" si="51"/>
        <v/>
      </c>
      <c r="P830" s="299"/>
      <c r="Q830" s="169"/>
      <c r="R830" s="299"/>
      <c r="S830" s="331"/>
    </row>
    <row r="831" spans="1:19" s="52" customFormat="1" ht="15" customHeight="1">
      <c r="A831" s="555"/>
      <c r="B831" s="574"/>
      <c r="C831" s="568"/>
      <c r="D831" s="191" t="s">
        <v>556</v>
      </c>
      <c r="E831" s="31"/>
      <c r="F831" s="33"/>
      <c r="G831" s="33"/>
      <c r="H831" s="33"/>
      <c r="I831" s="33"/>
      <c r="J831" s="34" t="str">
        <f t="shared" si="48"/>
        <v/>
      </c>
      <c r="K831" s="34" t="str">
        <f t="shared" si="49"/>
        <v/>
      </c>
      <c r="L831" s="34" t="str">
        <f t="shared" si="50"/>
        <v/>
      </c>
      <c r="M831" s="34" t="str">
        <f t="shared" si="51"/>
        <v/>
      </c>
      <c r="P831" s="299"/>
      <c r="Q831" s="169"/>
      <c r="R831" s="299"/>
      <c r="S831" s="331"/>
    </row>
    <row r="832" spans="1:19" s="52" customFormat="1" ht="15" customHeight="1">
      <c r="A832" s="555"/>
      <c r="B832" s="574"/>
      <c r="C832" s="568"/>
      <c r="D832" s="190" t="s">
        <v>616</v>
      </c>
      <c r="E832" s="31"/>
      <c r="F832" s="33"/>
      <c r="G832" s="33"/>
      <c r="H832" s="33"/>
      <c r="I832" s="33"/>
      <c r="J832" s="34" t="str">
        <f t="shared" si="48"/>
        <v/>
      </c>
      <c r="K832" s="34" t="str">
        <f t="shared" si="49"/>
        <v/>
      </c>
      <c r="L832" s="34" t="str">
        <f t="shared" si="50"/>
        <v/>
      </c>
      <c r="M832" s="34" t="str">
        <f t="shared" si="51"/>
        <v/>
      </c>
      <c r="P832" s="299"/>
      <c r="Q832" s="169"/>
      <c r="R832" s="299"/>
      <c r="S832" s="331"/>
    </row>
    <row r="833" spans="1:19" s="52" customFormat="1" ht="15" customHeight="1">
      <c r="A833" s="555"/>
      <c r="B833" s="574"/>
      <c r="C833" s="568" t="s">
        <v>6</v>
      </c>
      <c r="D833" s="190" t="s">
        <v>542</v>
      </c>
      <c r="E833" s="31"/>
      <c r="F833" s="33"/>
      <c r="G833" s="33"/>
      <c r="H833" s="33"/>
      <c r="I833" s="33"/>
      <c r="J833" s="34" t="str">
        <f t="shared" si="48"/>
        <v/>
      </c>
      <c r="K833" s="34" t="str">
        <f t="shared" si="49"/>
        <v/>
      </c>
      <c r="L833" s="34" t="str">
        <f t="shared" si="50"/>
        <v/>
      </c>
      <c r="M833" s="34" t="str">
        <f t="shared" si="51"/>
        <v/>
      </c>
      <c r="P833" s="299"/>
      <c r="Q833" s="169"/>
      <c r="R833" s="299"/>
      <c r="S833" s="331"/>
    </row>
    <row r="834" spans="1:19" s="52" customFormat="1" ht="15" customHeight="1">
      <c r="A834" s="555"/>
      <c r="B834" s="574"/>
      <c r="C834" s="568"/>
      <c r="D834" s="191" t="s">
        <v>527</v>
      </c>
      <c r="E834" s="31"/>
      <c r="F834" s="33"/>
      <c r="G834" s="33"/>
      <c r="H834" s="33"/>
      <c r="I834" s="33"/>
      <c r="J834" s="34" t="str">
        <f t="shared" si="48"/>
        <v/>
      </c>
      <c r="K834" s="34" t="str">
        <f t="shared" si="49"/>
        <v/>
      </c>
      <c r="L834" s="34" t="str">
        <f t="shared" si="50"/>
        <v/>
      </c>
      <c r="M834" s="34" t="str">
        <f t="shared" si="51"/>
        <v/>
      </c>
      <c r="P834" s="299"/>
      <c r="Q834" s="169"/>
      <c r="R834" s="299"/>
      <c r="S834" s="331"/>
    </row>
    <row r="835" spans="1:19" s="52" customFormat="1" ht="15" customHeight="1">
      <c r="A835" s="555"/>
      <c r="B835" s="574"/>
      <c r="C835" s="568"/>
      <c r="D835" s="191" t="s">
        <v>528</v>
      </c>
      <c r="E835" s="31"/>
      <c r="F835" s="33"/>
      <c r="G835" s="33"/>
      <c r="H835" s="33"/>
      <c r="I835" s="33"/>
      <c r="J835" s="34" t="str">
        <f t="shared" si="48"/>
        <v/>
      </c>
      <c r="K835" s="34" t="str">
        <f t="shared" si="49"/>
        <v/>
      </c>
      <c r="L835" s="34" t="str">
        <f t="shared" si="50"/>
        <v/>
      </c>
      <c r="M835" s="34" t="str">
        <f t="shared" si="51"/>
        <v/>
      </c>
      <c r="P835" s="299"/>
      <c r="Q835" s="169"/>
      <c r="R835" s="299"/>
      <c r="S835" s="331"/>
    </row>
    <row r="836" spans="1:19" s="52" customFormat="1" ht="15" customHeight="1">
      <c r="A836" s="555"/>
      <c r="B836" s="574"/>
      <c r="C836" s="568"/>
      <c r="D836" s="191" t="s">
        <v>529</v>
      </c>
      <c r="E836" s="31"/>
      <c r="F836" s="33"/>
      <c r="G836" s="33"/>
      <c r="H836" s="33"/>
      <c r="I836" s="33"/>
      <c r="J836" s="34" t="str">
        <f t="shared" si="48"/>
        <v/>
      </c>
      <c r="K836" s="34" t="str">
        <f t="shared" si="49"/>
        <v/>
      </c>
      <c r="L836" s="34" t="str">
        <f t="shared" si="50"/>
        <v/>
      </c>
      <c r="M836" s="34" t="str">
        <f t="shared" si="51"/>
        <v/>
      </c>
      <c r="P836" s="299"/>
      <c r="Q836" s="169"/>
      <c r="R836" s="299"/>
      <c r="S836" s="331"/>
    </row>
    <row r="837" spans="1:19" s="52" customFormat="1" ht="15" customHeight="1">
      <c r="A837" s="555"/>
      <c r="B837" s="574"/>
      <c r="C837" s="568"/>
      <c r="D837" s="190" t="s">
        <v>738</v>
      </c>
      <c r="E837" s="31"/>
      <c r="F837" s="33"/>
      <c r="G837" s="33"/>
      <c r="H837" s="33"/>
      <c r="I837" s="33"/>
      <c r="J837" s="34" t="str">
        <f t="shared" si="48"/>
        <v/>
      </c>
      <c r="K837" s="34" t="str">
        <f t="shared" si="49"/>
        <v/>
      </c>
      <c r="L837" s="34" t="str">
        <f t="shared" si="50"/>
        <v/>
      </c>
      <c r="M837" s="34" t="str">
        <f t="shared" si="51"/>
        <v/>
      </c>
      <c r="P837" s="299"/>
      <c r="Q837" s="169"/>
      <c r="R837" s="299"/>
      <c r="S837" s="331"/>
    </row>
    <row r="838" spans="1:19" s="52" customFormat="1" ht="15" customHeight="1">
      <c r="A838" s="555"/>
      <c r="B838" s="574"/>
      <c r="C838" s="568"/>
      <c r="D838" s="191" t="s">
        <v>556</v>
      </c>
      <c r="E838" s="31"/>
      <c r="F838" s="33"/>
      <c r="G838" s="33"/>
      <c r="H838" s="33"/>
      <c r="I838" s="33"/>
      <c r="J838" s="34" t="str">
        <f t="shared" si="48"/>
        <v/>
      </c>
      <c r="K838" s="34" t="str">
        <f t="shared" si="49"/>
        <v/>
      </c>
      <c r="L838" s="34" t="str">
        <f t="shared" si="50"/>
        <v/>
      </c>
      <c r="M838" s="34" t="str">
        <f t="shared" si="51"/>
        <v/>
      </c>
      <c r="P838" s="299"/>
      <c r="Q838" s="169"/>
      <c r="R838" s="299"/>
      <c r="S838" s="331"/>
    </row>
    <row r="839" spans="1:19" s="175" customFormat="1" ht="15" customHeight="1">
      <c r="A839" s="174"/>
      <c r="B839" s="177"/>
      <c r="C839" s="192"/>
      <c r="D839" s="193"/>
      <c r="E839" s="167"/>
      <c r="F839" s="166"/>
      <c r="G839" s="166"/>
      <c r="H839" s="166"/>
      <c r="I839" s="166"/>
      <c r="J839" s="168"/>
      <c r="K839" s="168"/>
      <c r="L839" s="168"/>
      <c r="M839" s="168"/>
      <c r="P839" s="299"/>
      <c r="Q839" s="176"/>
      <c r="R839" s="299"/>
      <c r="S839" s="332"/>
    </row>
    <row r="840" spans="1:19" s="52" customFormat="1" ht="15" customHeight="1">
      <c r="A840" s="170"/>
      <c r="B840" s="170"/>
      <c r="C840" s="171"/>
      <c r="D840" s="192"/>
      <c r="E840" s="172"/>
      <c r="J840" s="173"/>
      <c r="K840" s="173"/>
      <c r="L840" s="173"/>
      <c r="M840" s="173"/>
      <c r="S840" s="331"/>
    </row>
    <row r="841" spans="1:19" ht="15.75" customHeight="1">
      <c r="A841" s="633" t="s">
        <v>492</v>
      </c>
      <c r="B841" s="634"/>
      <c r="C841" s="576" t="s">
        <v>3</v>
      </c>
      <c r="D841" s="190" t="s">
        <v>542</v>
      </c>
      <c r="E841" s="194" t="str">
        <f>IF(E14+E39+E64+E89+E114+E139+E164+E189+E214+E239+E264+E289+E314+E339+E364+E389+E414+E439+E464+E489+E514+E539+E564+E589+E614+E639+E664+E689+E714+E739+E764+E789+E814=0,"",E14+E39+E64+E89+E114+E139+E164+E189+E214+E239+E264+E289+E314+E339+E364+E389+E414+E439+E464+E489+E514+E539+E564+E589+E614+E639+E664+E689+E714+E739+E764+E789+E814)</f>
        <v/>
      </c>
      <c r="F841" s="194" t="str">
        <f t="shared" ref="F841:I841" si="52">IF(F14+F39+F64+F89+F114+F139+F164+F189+F214+F239+F264+F289+F314+F339+F364+F389+F414+F439+F464+F489+F514+F539+F564+F589+F614+F639+F664+F689+F714+F739+F764+F789+F814=0,"",F14+F39+F64+F89+F114+F139+F164+F189+F214+F239+F264+F289+F314+F339+F364+F389+F414+F439+F464+F489+F514+F539+F564+F589+F614+F639+F664+F689+F714+F739+F764+F789+F814)</f>
        <v/>
      </c>
      <c r="G841" s="194" t="str">
        <f t="shared" si="52"/>
        <v/>
      </c>
      <c r="H841" s="194" t="str">
        <f t="shared" si="52"/>
        <v/>
      </c>
      <c r="I841" s="194" t="str">
        <f t="shared" si="52"/>
        <v/>
      </c>
      <c r="J841" s="34" t="str">
        <f t="shared" ref="J841" si="53">IFERROR((F841/E841),"")</f>
        <v/>
      </c>
      <c r="K841" s="34" t="str">
        <f t="shared" ref="K841" si="54">IFERROR(((F841+G841)/E841),"")</f>
        <v/>
      </c>
      <c r="L841" s="34" t="str">
        <f t="shared" ref="L841" si="55">IFERROR(((F841+G841+H841)/E841),"")</f>
        <v/>
      </c>
      <c r="M841" s="34" t="str">
        <f t="shared" ref="M841" si="56">IFERROR(((F841+G841+H841+I841)/E841),"")</f>
        <v/>
      </c>
    </row>
    <row r="842" spans="1:19" ht="15" customHeight="1">
      <c r="A842" s="635"/>
      <c r="B842" s="636"/>
      <c r="C842" s="576"/>
      <c r="D842" s="191" t="s">
        <v>527</v>
      </c>
      <c r="E842" s="194">
        <f t="shared" ref="E842:I865" si="57">IF(E15+E40+E65+E90+E115+E140+E165+E190+E215+E240+E265+E290+E315+E340+E365+E390+E415+E440+E465+E490+E515+E540+E565+E590+E615+E640+E665+E690+E715+E740+E765+E790+E815=0,"",E15+E40+E65+E90+E115+E140+E165+E190+E215+E240+E265+E290+E315+E340+E365+E390+E415+E440+E465+E490+E515+E540+E565+E590+E615+E640+E665+E690+E715+E740+E765+E790+E815)</f>
        <v>1</v>
      </c>
      <c r="F842" s="194">
        <f t="shared" si="57"/>
        <v>1</v>
      </c>
      <c r="G842" s="194" t="str">
        <f t="shared" si="57"/>
        <v/>
      </c>
      <c r="H842" s="194" t="str">
        <f t="shared" si="57"/>
        <v/>
      </c>
      <c r="I842" s="194" t="str">
        <f t="shared" si="57"/>
        <v/>
      </c>
      <c r="J842" s="34">
        <f t="shared" ref="J842:J865" si="58">IFERROR((F842/E842),"")</f>
        <v>1</v>
      </c>
      <c r="K842" s="34" t="str">
        <f t="shared" ref="K842:K865" si="59">IFERROR(((F842+G842)/E842),"")</f>
        <v/>
      </c>
      <c r="L842" s="34" t="str">
        <f t="shared" ref="L842:L865" si="60">IFERROR(((F842+G842+H842)/E842),"")</f>
        <v/>
      </c>
      <c r="M842" s="34" t="str">
        <f t="shared" ref="M842:M865" si="61">IFERROR(((F842+G842+H842+I842)/E842),"")</f>
        <v/>
      </c>
    </row>
    <row r="843" spans="1:19" ht="15" customHeight="1">
      <c r="A843" s="635"/>
      <c r="B843" s="636"/>
      <c r="C843" s="576"/>
      <c r="D843" s="191" t="s">
        <v>528</v>
      </c>
      <c r="E843" s="194">
        <f t="shared" si="57"/>
        <v>16</v>
      </c>
      <c r="F843" s="194">
        <f t="shared" si="57"/>
        <v>16</v>
      </c>
      <c r="G843" s="194" t="str">
        <f t="shared" si="57"/>
        <v/>
      </c>
      <c r="H843" s="194" t="str">
        <f t="shared" si="57"/>
        <v/>
      </c>
      <c r="I843" s="194" t="str">
        <f t="shared" si="57"/>
        <v/>
      </c>
      <c r="J843" s="34">
        <f t="shared" si="58"/>
        <v>1</v>
      </c>
      <c r="K843" s="34" t="str">
        <f t="shared" si="59"/>
        <v/>
      </c>
      <c r="L843" s="34" t="str">
        <f t="shared" si="60"/>
        <v/>
      </c>
      <c r="M843" s="34" t="str">
        <f t="shared" si="61"/>
        <v/>
      </c>
    </row>
    <row r="844" spans="1:19" ht="15" customHeight="1">
      <c r="A844" s="635"/>
      <c r="B844" s="636"/>
      <c r="C844" s="576"/>
      <c r="D844" s="191" t="s">
        <v>529</v>
      </c>
      <c r="E844" s="194" t="str">
        <f t="shared" si="57"/>
        <v/>
      </c>
      <c r="F844" s="194" t="str">
        <f t="shared" si="57"/>
        <v/>
      </c>
      <c r="G844" s="194" t="str">
        <f t="shared" si="57"/>
        <v/>
      </c>
      <c r="H844" s="194" t="str">
        <f t="shared" si="57"/>
        <v/>
      </c>
      <c r="I844" s="194" t="str">
        <f t="shared" si="57"/>
        <v/>
      </c>
      <c r="J844" s="34" t="str">
        <f t="shared" si="58"/>
        <v/>
      </c>
      <c r="K844" s="34" t="str">
        <f t="shared" si="59"/>
        <v/>
      </c>
      <c r="L844" s="34" t="str">
        <f t="shared" si="60"/>
        <v/>
      </c>
      <c r="M844" s="34" t="str">
        <f t="shared" si="61"/>
        <v/>
      </c>
    </row>
    <row r="845" spans="1:19" ht="15" customHeight="1">
      <c r="A845" s="635"/>
      <c r="B845" s="636"/>
      <c r="C845" s="576"/>
      <c r="D845" s="190" t="s">
        <v>738</v>
      </c>
      <c r="E845" s="194" t="str">
        <f t="shared" si="57"/>
        <v/>
      </c>
      <c r="F845" s="194" t="str">
        <f t="shared" si="57"/>
        <v/>
      </c>
      <c r="G845" s="194" t="str">
        <f t="shared" si="57"/>
        <v/>
      </c>
      <c r="H845" s="194" t="str">
        <f t="shared" si="57"/>
        <v/>
      </c>
      <c r="I845" s="194" t="str">
        <f t="shared" si="57"/>
        <v/>
      </c>
      <c r="J845" s="34" t="str">
        <f t="shared" si="58"/>
        <v/>
      </c>
      <c r="K845" s="34" t="str">
        <f t="shared" si="59"/>
        <v/>
      </c>
      <c r="L845" s="34" t="str">
        <f t="shared" si="60"/>
        <v/>
      </c>
      <c r="M845" s="34" t="str">
        <f t="shared" si="61"/>
        <v/>
      </c>
    </row>
    <row r="846" spans="1:19" ht="15" customHeight="1">
      <c r="A846" s="635"/>
      <c r="B846" s="636"/>
      <c r="C846" s="576"/>
      <c r="D846" s="191" t="s">
        <v>556</v>
      </c>
      <c r="E846" s="194" t="str">
        <f t="shared" si="57"/>
        <v/>
      </c>
      <c r="F846" s="194" t="str">
        <f t="shared" si="57"/>
        <v/>
      </c>
      <c r="G846" s="194" t="str">
        <f t="shared" si="57"/>
        <v/>
      </c>
      <c r="H846" s="194" t="str">
        <f t="shared" si="57"/>
        <v/>
      </c>
      <c r="I846" s="194" t="str">
        <f t="shared" si="57"/>
        <v/>
      </c>
      <c r="J846" s="34" t="str">
        <f t="shared" si="58"/>
        <v/>
      </c>
      <c r="K846" s="34" t="str">
        <f t="shared" si="59"/>
        <v/>
      </c>
      <c r="L846" s="34" t="str">
        <f t="shared" si="60"/>
        <v/>
      </c>
      <c r="M846" s="34" t="str">
        <f t="shared" si="61"/>
        <v/>
      </c>
    </row>
    <row r="847" spans="1:19" ht="15" customHeight="1">
      <c r="A847" s="635"/>
      <c r="B847" s="636"/>
      <c r="C847" s="627" t="s">
        <v>4</v>
      </c>
      <c r="D847" s="398" t="s">
        <v>542</v>
      </c>
      <c r="E847" s="194" t="str">
        <f t="shared" si="57"/>
        <v/>
      </c>
      <c r="F847" s="194" t="str">
        <f t="shared" si="57"/>
        <v/>
      </c>
      <c r="G847" s="194" t="str">
        <f t="shared" si="57"/>
        <v/>
      </c>
      <c r="H847" s="194" t="str">
        <f t="shared" si="57"/>
        <v/>
      </c>
      <c r="I847" s="194" t="str">
        <f t="shared" si="57"/>
        <v/>
      </c>
      <c r="J847" s="34" t="str">
        <f t="shared" si="58"/>
        <v/>
      </c>
      <c r="K847" s="34" t="str">
        <f t="shared" si="59"/>
        <v/>
      </c>
      <c r="L847" s="34" t="str">
        <f t="shared" si="60"/>
        <v/>
      </c>
      <c r="M847" s="34" t="str">
        <f t="shared" si="61"/>
        <v/>
      </c>
    </row>
    <row r="848" spans="1:19" ht="15" customHeight="1">
      <c r="A848" s="635"/>
      <c r="B848" s="636"/>
      <c r="C848" s="628"/>
      <c r="D848" s="398" t="s">
        <v>527</v>
      </c>
      <c r="E848" s="194" t="str">
        <f t="shared" si="57"/>
        <v/>
      </c>
      <c r="F848" s="194" t="str">
        <f t="shared" si="57"/>
        <v/>
      </c>
      <c r="G848" s="194" t="str">
        <f t="shared" si="57"/>
        <v/>
      </c>
      <c r="H848" s="194" t="str">
        <f t="shared" si="57"/>
        <v/>
      </c>
      <c r="I848" s="194" t="str">
        <f t="shared" si="57"/>
        <v/>
      </c>
      <c r="J848" s="34" t="str">
        <f t="shared" si="58"/>
        <v/>
      </c>
      <c r="K848" s="34" t="str">
        <f t="shared" si="59"/>
        <v/>
      </c>
      <c r="L848" s="34" t="str">
        <f t="shared" si="60"/>
        <v/>
      </c>
      <c r="M848" s="34" t="str">
        <f t="shared" si="61"/>
        <v/>
      </c>
    </row>
    <row r="849" spans="1:13" ht="15" customHeight="1">
      <c r="A849" s="635"/>
      <c r="B849" s="636"/>
      <c r="C849" s="628"/>
      <c r="D849" s="398" t="s">
        <v>528</v>
      </c>
      <c r="E849" s="194">
        <f t="shared" si="57"/>
        <v>1</v>
      </c>
      <c r="F849" s="194">
        <f t="shared" si="57"/>
        <v>1</v>
      </c>
      <c r="G849" s="194" t="str">
        <f t="shared" si="57"/>
        <v/>
      </c>
      <c r="H849" s="194" t="str">
        <f t="shared" si="57"/>
        <v/>
      </c>
      <c r="I849" s="194" t="str">
        <f t="shared" si="57"/>
        <v/>
      </c>
      <c r="J849" s="34">
        <f t="shared" si="58"/>
        <v>1</v>
      </c>
      <c r="K849" s="34" t="str">
        <f t="shared" si="59"/>
        <v/>
      </c>
      <c r="L849" s="34" t="str">
        <f t="shared" si="60"/>
        <v/>
      </c>
      <c r="M849" s="34" t="str">
        <f t="shared" si="61"/>
        <v/>
      </c>
    </row>
    <row r="850" spans="1:13" ht="15" customHeight="1">
      <c r="A850" s="635"/>
      <c r="B850" s="636"/>
      <c r="C850" s="628"/>
      <c r="D850" s="398" t="s">
        <v>529</v>
      </c>
      <c r="E850" s="194" t="str">
        <f t="shared" si="57"/>
        <v/>
      </c>
      <c r="F850" s="194" t="str">
        <f t="shared" si="57"/>
        <v/>
      </c>
      <c r="G850" s="194" t="str">
        <f t="shared" si="57"/>
        <v/>
      </c>
      <c r="H850" s="194" t="str">
        <f t="shared" si="57"/>
        <v/>
      </c>
      <c r="I850" s="194" t="str">
        <f t="shared" si="57"/>
        <v/>
      </c>
      <c r="J850" s="34" t="str">
        <f t="shared" si="58"/>
        <v/>
      </c>
      <c r="K850" s="34" t="str">
        <f t="shared" si="59"/>
        <v/>
      </c>
      <c r="L850" s="34" t="str">
        <f t="shared" si="60"/>
        <v/>
      </c>
      <c r="M850" s="34" t="str">
        <f t="shared" si="61"/>
        <v/>
      </c>
    </row>
    <row r="851" spans="1:13" ht="15" customHeight="1">
      <c r="A851" s="635"/>
      <c r="B851" s="636"/>
      <c r="C851" s="628"/>
      <c r="D851" s="398" t="s">
        <v>738</v>
      </c>
      <c r="E851" s="194" t="str">
        <f t="shared" si="57"/>
        <v/>
      </c>
      <c r="F851" s="194" t="str">
        <f t="shared" si="57"/>
        <v/>
      </c>
      <c r="G851" s="194" t="str">
        <f t="shared" si="57"/>
        <v/>
      </c>
      <c r="H851" s="194" t="str">
        <f t="shared" si="57"/>
        <v/>
      </c>
      <c r="I851" s="194" t="str">
        <f t="shared" si="57"/>
        <v/>
      </c>
      <c r="J851" s="34" t="str">
        <f t="shared" si="58"/>
        <v/>
      </c>
      <c r="K851" s="34" t="str">
        <f t="shared" si="59"/>
        <v/>
      </c>
      <c r="L851" s="34" t="str">
        <f t="shared" si="60"/>
        <v/>
      </c>
      <c r="M851" s="34" t="str">
        <f t="shared" si="61"/>
        <v/>
      </c>
    </row>
    <row r="852" spans="1:13" ht="15" customHeight="1">
      <c r="A852" s="635"/>
      <c r="B852" s="636"/>
      <c r="C852" s="629"/>
      <c r="D852" s="398" t="s">
        <v>556</v>
      </c>
      <c r="E852" s="194" t="str">
        <f t="shared" si="57"/>
        <v/>
      </c>
      <c r="F852" s="194" t="str">
        <f t="shared" si="57"/>
        <v/>
      </c>
      <c r="G852" s="194" t="str">
        <f t="shared" si="57"/>
        <v/>
      </c>
      <c r="H852" s="194" t="str">
        <f t="shared" si="57"/>
        <v/>
      </c>
      <c r="I852" s="194" t="str">
        <f t="shared" si="57"/>
        <v/>
      </c>
      <c r="J852" s="34" t="str">
        <f t="shared" si="58"/>
        <v/>
      </c>
      <c r="K852" s="34" t="str">
        <f t="shared" si="59"/>
        <v/>
      </c>
      <c r="L852" s="34" t="str">
        <f t="shared" si="60"/>
        <v/>
      </c>
      <c r="M852" s="34" t="str">
        <f t="shared" si="61"/>
        <v/>
      </c>
    </row>
    <row r="853" spans="1:13" ht="15" customHeight="1">
      <c r="A853" s="635"/>
      <c r="B853" s="636"/>
      <c r="C853" s="630" t="s">
        <v>5</v>
      </c>
      <c r="D853" s="190" t="s">
        <v>542</v>
      </c>
      <c r="E853" s="194" t="str">
        <f t="shared" si="57"/>
        <v/>
      </c>
      <c r="F853" s="194" t="str">
        <f t="shared" si="57"/>
        <v/>
      </c>
      <c r="G853" s="194" t="str">
        <f t="shared" si="57"/>
        <v/>
      </c>
      <c r="H853" s="194" t="str">
        <f t="shared" si="57"/>
        <v/>
      </c>
      <c r="I853" s="194" t="str">
        <f t="shared" si="57"/>
        <v/>
      </c>
      <c r="J853" s="34" t="str">
        <f t="shared" si="58"/>
        <v/>
      </c>
      <c r="K853" s="34" t="str">
        <f t="shared" si="59"/>
        <v/>
      </c>
      <c r="L853" s="34" t="str">
        <f t="shared" si="60"/>
        <v/>
      </c>
      <c r="M853" s="34" t="str">
        <f t="shared" si="61"/>
        <v/>
      </c>
    </row>
    <row r="854" spans="1:13" ht="15" customHeight="1">
      <c r="A854" s="635"/>
      <c r="B854" s="636"/>
      <c r="C854" s="631"/>
      <c r="D854" s="191" t="s">
        <v>527</v>
      </c>
      <c r="E854" s="194">
        <f t="shared" si="57"/>
        <v>6</v>
      </c>
      <c r="F854" s="194">
        <f t="shared" si="57"/>
        <v>6</v>
      </c>
      <c r="G854" s="194" t="str">
        <f t="shared" si="57"/>
        <v/>
      </c>
      <c r="H854" s="194" t="str">
        <f t="shared" si="57"/>
        <v/>
      </c>
      <c r="I854" s="194" t="str">
        <f t="shared" si="57"/>
        <v/>
      </c>
      <c r="J854" s="34">
        <f t="shared" si="58"/>
        <v>1</v>
      </c>
      <c r="K854" s="34" t="str">
        <f t="shared" si="59"/>
        <v/>
      </c>
      <c r="L854" s="34" t="str">
        <f t="shared" si="60"/>
        <v/>
      </c>
      <c r="M854" s="34" t="str">
        <f t="shared" si="61"/>
        <v/>
      </c>
    </row>
    <row r="855" spans="1:13" ht="15" customHeight="1">
      <c r="A855" s="635"/>
      <c r="B855" s="636"/>
      <c r="C855" s="631"/>
      <c r="D855" s="191" t="s">
        <v>528</v>
      </c>
      <c r="E855" s="194">
        <f t="shared" si="57"/>
        <v>4</v>
      </c>
      <c r="F855" s="194">
        <f t="shared" si="57"/>
        <v>4</v>
      </c>
      <c r="G855" s="194" t="str">
        <f t="shared" si="57"/>
        <v/>
      </c>
      <c r="H855" s="194" t="str">
        <f t="shared" si="57"/>
        <v/>
      </c>
      <c r="I855" s="194" t="str">
        <f t="shared" si="57"/>
        <v/>
      </c>
      <c r="J855" s="34">
        <f t="shared" si="58"/>
        <v>1</v>
      </c>
      <c r="K855" s="34" t="str">
        <f t="shared" si="59"/>
        <v/>
      </c>
      <c r="L855" s="34" t="str">
        <f t="shared" si="60"/>
        <v/>
      </c>
      <c r="M855" s="34" t="str">
        <f t="shared" si="61"/>
        <v/>
      </c>
    </row>
    <row r="856" spans="1:13" ht="15" customHeight="1">
      <c r="A856" s="635"/>
      <c r="B856" s="636"/>
      <c r="C856" s="631"/>
      <c r="D856" s="191" t="s">
        <v>529</v>
      </c>
      <c r="E856" s="194" t="str">
        <f t="shared" si="57"/>
        <v/>
      </c>
      <c r="F856" s="194" t="str">
        <f t="shared" si="57"/>
        <v/>
      </c>
      <c r="G856" s="194" t="str">
        <f t="shared" si="57"/>
        <v/>
      </c>
      <c r="H856" s="194" t="str">
        <f t="shared" si="57"/>
        <v/>
      </c>
      <c r="I856" s="194" t="str">
        <f t="shared" si="57"/>
        <v/>
      </c>
      <c r="J856" s="34" t="str">
        <f t="shared" si="58"/>
        <v/>
      </c>
      <c r="K856" s="34" t="str">
        <f t="shared" si="59"/>
        <v/>
      </c>
      <c r="L856" s="34" t="str">
        <f t="shared" si="60"/>
        <v/>
      </c>
      <c r="M856" s="34" t="str">
        <f t="shared" si="61"/>
        <v/>
      </c>
    </row>
    <row r="857" spans="1:13" ht="15" customHeight="1">
      <c r="A857" s="635"/>
      <c r="B857" s="636"/>
      <c r="C857" s="631"/>
      <c r="D857" s="190" t="s">
        <v>738</v>
      </c>
      <c r="E857" s="194" t="str">
        <f t="shared" si="57"/>
        <v/>
      </c>
      <c r="F857" s="194" t="str">
        <f t="shared" si="57"/>
        <v/>
      </c>
      <c r="G857" s="194" t="str">
        <f t="shared" si="57"/>
        <v/>
      </c>
      <c r="H857" s="194" t="str">
        <f t="shared" si="57"/>
        <v/>
      </c>
      <c r="I857" s="194" t="str">
        <f t="shared" si="57"/>
        <v/>
      </c>
      <c r="J857" s="34" t="str">
        <f t="shared" si="58"/>
        <v/>
      </c>
      <c r="K857" s="34" t="str">
        <f t="shared" si="59"/>
        <v/>
      </c>
      <c r="L857" s="34" t="str">
        <f t="shared" si="60"/>
        <v/>
      </c>
      <c r="M857" s="34" t="str">
        <f t="shared" si="61"/>
        <v/>
      </c>
    </row>
    <row r="858" spans="1:13" ht="15" customHeight="1">
      <c r="A858" s="635"/>
      <c r="B858" s="636"/>
      <c r="C858" s="631"/>
      <c r="D858" s="191" t="s">
        <v>556</v>
      </c>
      <c r="E858" s="194" t="str">
        <f t="shared" si="57"/>
        <v/>
      </c>
      <c r="F858" s="194" t="str">
        <f t="shared" si="57"/>
        <v/>
      </c>
      <c r="G858" s="194" t="str">
        <f t="shared" si="57"/>
        <v/>
      </c>
      <c r="H858" s="194" t="str">
        <f t="shared" si="57"/>
        <v/>
      </c>
      <c r="I858" s="194" t="str">
        <f t="shared" si="57"/>
        <v/>
      </c>
      <c r="J858" s="34" t="str">
        <f t="shared" si="58"/>
        <v/>
      </c>
      <c r="K858" s="34" t="str">
        <f t="shared" si="59"/>
        <v/>
      </c>
      <c r="L858" s="34" t="str">
        <f t="shared" si="60"/>
        <v/>
      </c>
      <c r="M858" s="34" t="str">
        <f t="shared" si="61"/>
        <v/>
      </c>
    </row>
    <row r="859" spans="1:13" ht="15" customHeight="1">
      <c r="A859" s="635"/>
      <c r="B859" s="636"/>
      <c r="C859" s="632"/>
      <c r="D859" s="190" t="s">
        <v>616</v>
      </c>
      <c r="E859" s="194">
        <f t="shared" si="57"/>
        <v>15</v>
      </c>
      <c r="F859" s="194">
        <f t="shared" si="57"/>
        <v>15</v>
      </c>
      <c r="G859" s="194" t="str">
        <f t="shared" si="57"/>
        <v/>
      </c>
      <c r="H859" s="194" t="str">
        <f t="shared" si="57"/>
        <v/>
      </c>
      <c r="I859" s="194" t="str">
        <f t="shared" si="57"/>
        <v/>
      </c>
      <c r="J859" s="34">
        <f t="shared" si="58"/>
        <v>1</v>
      </c>
      <c r="K859" s="34" t="str">
        <f t="shared" si="59"/>
        <v/>
      </c>
      <c r="L859" s="34" t="str">
        <f t="shared" si="60"/>
        <v/>
      </c>
      <c r="M859" s="34" t="str">
        <f t="shared" si="61"/>
        <v/>
      </c>
    </row>
    <row r="860" spans="1:13" ht="15" customHeight="1">
      <c r="A860" s="635"/>
      <c r="B860" s="636"/>
      <c r="C860" s="627" t="s">
        <v>6</v>
      </c>
      <c r="D860" s="398" t="s">
        <v>542</v>
      </c>
      <c r="E860" s="194" t="str">
        <f t="shared" si="57"/>
        <v/>
      </c>
      <c r="F860" s="194" t="str">
        <f t="shared" si="57"/>
        <v/>
      </c>
      <c r="G860" s="194" t="str">
        <f t="shared" si="57"/>
        <v/>
      </c>
      <c r="H860" s="194" t="str">
        <f t="shared" si="57"/>
        <v/>
      </c>
      <c r="I860" s="194" t="str">
        <f t="shared" si="57"/>
        <v/>
      </c>
      <c r="J860" s="34" t="str">
        <f t="shared" si="58"/>
        <v/>
      </c>
      <c r="K860" s="34" t="str">
        <f t="shared" si="59"/>
        <v/>
      </c>
      <c r="L860" s="34" t="str">
        <f t="shared" si="60"/>
        <v/>
      </c>
      <c r="M860" s="34" t="str">
        <f t="shared" si="61"/>
        <v/>
      </c>
    </row>
    <row r="861" spans="1:13" ht="15" customHeight="1">
      <c r="A861" s="635"/>
      <c r="B861" s="636"/>
      <c r="C861" s="628"/>
      <c r="D861" s="398" t="s">
        <v>527</v>
      </c>
      <c r="E861" s="194">
        <f t="shared" si="57"/>
        <v>4</v>
      </c>
      <c r="F861" s="194">
        <f t="shared" si="57"/>
        <v>4</v>
      </c>
      <c r="G861" s="194" t="str">
        <f t="shared" si="57"/>
        <v/>
      </c>
      <c r="H861" s="194" t="str">
        <f t="shared" si="57"/>
        <v/>
      </c>
      <c r="I861" s="194" t="str">
        <f t="shared" si="57"/>
        <v/>
      </c>
      <c r="J861" s="34">
        <f t="shared" si="58"/>
        <v>1</v>
      </c>
      <c r="K861" s="34" t="str">
        <f t="shared" si="59"/>
        <v/>
      </c>
      <c r="L861" s="34" t="str">
        <f t="shared" si="60"/>
        <v/>
      </c>
      <c r="M861" s="34" t="str">
        <f t="shared" si="61"/>
        <v/>
      </c>
    </row>
    <row r="862" spans="1:13" ht="15" customHeight="1">
      <c r="A862" s="635"/>
      <c r="B862" s="636"/>
      <c r="C862" s="628"/>
      <c r="D862" s="398" t="s">
        <v>528</v>
      </c>
      <c r="E862" s="194">
        <f t="shared" si="57"/>
        <v>4</v>
      </c>
      <c r="F862" s="194">
        <f t="shared" si="57"/>
        <v>4</v>
      </c>
      <c r="G862" s="194" t="str">
        <f t="shared" si="57"/>
        <v/>
      </c>
      <c r="H862" s="194" t="str">
        <f t="shared" si="57"/>
        <v/>
      </c>
      <c r="I862" s="194" t="str">
        <f t="shared" si="57"/>
        <v/>
      </c>
      <c r="J862" s="34">
        <f t="shared" si="58"/>
        <v>1</v>
      </c>
      <c r="K862" s="34" t="str">
        <f t="shared" si="59"/>
        <v/>
      </c>
      <c r="L862" s="34" t="str">
        <f t="shared" si="60"/>
        <v/>
      </c>
      <c r="M862" s="34" t="str">
        <f t="shared" si="61"/>
        <v/>
      </c>
    </row>
    <row r="863" spans="1:13" ht="15" customHeight="1">
      <c r="A863" s="635"/>
      <c r="B863" s="636"/>
      <c r="C863" s="628"/>
      <c r="D863" s="398" t="s">
        <v>529</v>
      </c>
      <c r="E863" s="194">
        <f t="shared" si="57"/>
        <v>4</v>
      </c>
      <c r="F863" s="194">
        <f t="shared" si="57"/>
        <v>4</v>
      </c>
      <c r="G863" s="194" t="str">
        <f t="shared" si="57"/>
        <v/>
      </c>
      <c r="H863" s="194" t="str">
        <f t="shared" si="57"/>
        <v/>
      </c>
      <c r="I863" s="194" t="str">
        <f t="shared" si="57"/>
        <v/>
      </c>
      <c r="J863" s="34">
        <f t="shared" si="58"/>
        <v>1</v>
      </c>
      <c r="K863" s="34" t="str">
        <f t="shared" si="59"/>
        <v/>
      </c>
      <c r="L863" s="34" t="str">
        <f t="shared" si="60"/>
        <v/>
      </c>
      <c r="M863" s="34" t="str">
        <f t="shared" si="61"/>
        <v/>
      </c>
    </row>
    <row r="864" spans="1:13" ht="15" customHeight="1">
      <c r="A864" s="635"/>
      <c r="B864" s="636"/>
      <c r="C864" s="628"/>
      <c r="D864" s="398" t="s">
        <v>738</v>
      </c>
      <c r="E864" s="194" t="str">
        <f t="shared" si="57"/>
        <v/>
      </c>
      <c r="F864" s="194" t="str">
        <f t="shared" si="57"/>
        <v/>
      </c>
      <c r="G864" s="194" t="str">
        <f t="shared" si="57"/>
        <v/>
      </c>
      <c r="H864" s="194" t="str">
        <f t="shared" si="57"/>
        <v/>
      </c>
      <c r="I864" s="194" t="str">
        <f t="shared" si="57"/>
        <v/>
      </c>
      <c r="J864" s="34" t="str">
        <f t="shared" si="58"/>
        <v/>
      </c>
      <c r="K864" s="34" t="str">
        <f t="shared" si="59"/>
        <v/>
      </c>
      <c r="L864" s="34" t="str">
        <f t="shared" si="60"/>
        <v/>
      </c>
      <c r="M864" s="34" t="str">
        <f t="shared" si="61"/>
        <v/>
      </c>
    </row>
    <row r="865" spans="1:13" ht="15" customHeight="1">
      <c r="A865" s="635"/>
      <c r="B865" s="636"/>
      <c r="C865" s="629"/>
      <c r="D865" s="398" t="s">
        <v>556</v>
      </c>
      <c r="E865" s="194" t="str">
        <f t="shared" si="57"/>
        <v/>
      </c>
      <c r="F865" s="194" t="str">
        <f t="shared" si="57"/>
        <v/>
      </c>
      <c r="G865" s="194" t="str">
        <f t="shared" si="57"/>
        <v/>
      </c>
      <c r="H865" s="194" t="str">
        <f t="shared" si="57"/>
        <v/>
      </c>
      <c r="I865" s="194" t="str">
        <f t="shared" si="57"/>
        <v/>
      </c>
      <c r="J865" s="34" t="str">
        <f t="shared" si="58"/>
        <v/>
      </c>
      <c r="K865" s="34" t="str">
        <f t="shared" si="59"/>
        <v/>
      </c>
      <c r="L865" s="34" t="str">
        <f t="shared" si="60"/>
        <v/>
      </c>
      <c r="M865" s="34" t="str">
        <f t="shared" si="61"/>
        <v/>
      </c>
    </row>
    <row r="866" spans="1:13" ht="18" customHeight="1"/>
    <row r="867" spans="1:13" ht="18" customHeight="1"/>
    <row r="868" spans="1:13" ht="18" customHeight="1"/>
    <row r="871" spans="1:13" ht="18" customHeight="1"/>
    <row r="872" spans="1:13" ht="18" customHeight="1"/>
    <row r="873" spans="1:13" ht="18" customHeight="1"/>
    <row r="874" spans="1:13" ht="18" customHeight="1"/>
    <row r="877" spans="1:13" ht="18" customHeight="1"/>
    <row r="878" spans="1:13" ht="18" customHeight="1"/>
    <row r="879" spans="1:13" ht="18" customHeight="1"/>
    <row r="880" spans="1:13" ht="18" customHeight="1"/>
    <row r="883" ht="18" customHeight="1"/>
    <row r="884" ht="18" customHeight="1"/>
    <row r="885" ht="18" customHeight="1"/>
    <row r="886" ht="18" customHeight="1"/>
    <row r="889" ht="18" customHeight="1"/>
    <row r="890" ht="18" customHeight="1"/>
    <row r="891" ht="18" customHeight="1"/>
    <row r="892" ht="18" customHeight="1"/>
    <row r="895" ht="18" customHeight="1"/>
    <row r="896" ht="18" customHeight="1"/>
    <row r="897" ht="18" customHeight="1"/>
    <row r="898" ht="18" customHeight="1"/>
    <row r="901" ht="18" customHeight="1"/>
    <row r="902" ht="18" customHeight="1"/>
    <row r="903" ht="18" customHeight="1"/>
    <row r="904" ht="18" customHeight="1"/>
    <row r="907" ht="18" customHeight="1"/>
    <row r="908" ht="18" customHeight="1"/>
    <row r="909" ht="18" customHeight="1"/>
    <row r="910" ht="18" customHeight="1"/>
    <row r="913" ht="18" customHeight="1"/>
    <row r="914" ht="18" customHeight="1"/>
    <row r="915" ht="18" customHeight="1"/>
    <row r="916" ht="18" customHeight="1"/>
    <row r="919" ht="18" customHeight="1"/>
    <row r="920" ht="18" customHeight="1"/>
    <row r="921" ht="18" customHeight="1"/>
    <row r="922" ht="18" customHeight="1"/>
    <row r="925" ht="18" customHeight="1"/>
    <row r="926" ht="18" customHeight="1"/>
    <row r="927" ht="18" customHeight="1"/>
    <row r="928" ht="18" customHeight="1"/>
    <row r="931" ht="18" customHeight="1"/>
    <row r="932" ht="18" customHeight="1"/>
    <row r="933" ht="18" customHeight="1"/>
  </sheetData>
  <sheetProtection password="CD91" sheet="1" objects="1" scenarios="1"/>
  <protectedRanges>
    <protectedRange sqref="E14:I838 P14:P25 R14:R25 P34:P45 R34:R45 P53:P65 R53:R65 P73:P85 R73:R85" name="Rango1"/>
  </protectedRanges>
  <mergeCells count="276">
    <mergeCell ref="P28:R28"/>
    <mergeCell ref="P29:P33"/>
    <mergeCell ref="R29:R33"/>
    <mergeCell ref="O34:O39"/>
    <mergeCell ref="P14:P19"/>
    <mergeCell ref="O14:O19"/>
    <mergeCell ref="R14:R19"/>
    <mergeCell ref="O20:O25"/>
    <mergeCell ref="P20:P25"/>
    <mergeCell ref="C860:C865"/>
    <mergeCell ref="C841:C846"/>
    <mergeCell ref="C847:C852"/>
    <mergeCell ref="C853:C859"/>
    <mergeCell ref="A814:A838"/>
    <mergeCell ref="B814:B838"/>
    <mergeCell ref="C814:C819"/>
    <mergeCell ref="C820:C825"/>
    <mergeCell ref="C826:C832"/>
    <mergeCell ref="C833:C838"/>
    <mergeCell ref="A841:B865"/>
    <mergeCell ref="A789:A813"/>
    <mergeCell ref="B789:B813"/>
    <mergeCell ref="C789:C794"/>
    <mergeCell ref="C795:C800"/>
    <mergeCell ref="C801:C807"/>
    <mergeCell ref="C808:C813"/>
    <mergeCell ref="A764:A788"/>
    <mergeCell ref="B764:B788"/>
    <mergeCell ref="C764:C769"/>
    <mergeCell ref="C770:C775"/>
    <mergeCell ref="C776:C782"/>
    <mergeCell ref="C783:C788"/>
    <mergeCell ref="A739:A763"/>
    <mergeCell ref="B739:B763"/>
    <mergeCell ref="C739:C744"/>
    <mergeCell ref="C745:C750"/>
    <mergeCell ref="C751:C757"/>
    <mergeCell ref="C758:C763"/>
    <mergeCell ref="A714:A738"/>
    <mergeCell ref="B714:B738"/>
    <mergeCell ref="C714:C719"/>
    <mergeCell ref="C720:C725"/>
    <mergeCell ref="C726:C732"/>
    <mergeCell ref="C733:C738"/>
    <mergeCell ref="A689:A713"/>
    <mergeCell ref="B689:B713"/>
    <mergeCell ref="C689:C694"/>
    <mergeCell ref="C695:C700"/>
    <mergeCell ref="C701:C707"/>
    <mergeCell ref="C708:C713"/>
    <mergeCell ref="A664:A688"/>
    <mergeCell ref="B664:B688"/>
    <mergeCell ref="C664:C669"/>
    <mergeCell ref="C670:C675"/>
    <mergeCell ref="C676:C682"/>
    <mergeCell ref="C683:C688"/>
    <mergeCell ref="A639:A663"/>
    <mergeCell ref="B639:B663"/>
    <mergeCell ref="C639:C644"/>
    <mergeCell ref="C645:C650"/>
    <mergeCell ref="C651:C657"/>
    <mergeCell ref="C658:C663"/>
    <mergeCell ref="A614:A638"/>
    <mergeCell ref="B614:B638"/>
    <mergeCell ref="C614:C619"/>
    <mergeCell ref="C620:C625"/>
    <mergeCell ref="C626:C632"/>
    <mergeCell ref="C633:C638"/>
    <mergeCell ref="A589:A613"/>
    <mergeCell ref="B589:B613"/>
    <mergeCell ref="C589:C594"/>
    <mergeCell ref="C595:C600"/>
    <mergeCell ref="C601:C607"/>
    <mergeCell ref="C608:C613"/>
    <mergeCell ref="A564:A588"/>
    <mergeCell ref="B564:B588"/>
    <mergeCell ref="C564:C569"/>
    <mergeCell ref="C570:C575"/>
    <mergeCell ref="C576:C582"/>
    <mergeCell ref="C583:C588"/>
    <mergeCell ref="A539:A563"/>
    <mergeCell ref="B539:B563"/>
    <mergeCell ref="C539:C544"/>
    <mergeCell ref="C545:C550"/>
    <mergeCell ref="C551:C557"/>
    <mergeCell ref="C558:C563"/>
    <mergeCell ref="A514:A538"/>
    <mergeCell ref="B514:B538"/>
    <mergeCell ref="C514:C519"/>
    <mergeCell ref="C520:C525"/>
    <mergeCell ref="C526:C532"/>
    <mergeCell ref="C533:C538"/>
    <mergeCell ref="A489:A513"/>
    <mergeCell ref="B489:B513"/>
    <mergeCell ref="C489:C494"/>
    <mergeCell ref="C495:C500"/>
    <mergeCell ref="C501:C507"/>
    <mergeCell ref="C508:C513"/>
    <mergeCell ref="A464:A488"/>
    <mergeCell ref="B464:B488"/>
    <mergeCell ref="C464:C469"/>
    <mergeCell ref="C470:C475"/>
    <mergeCell ref="C476:C482"/>
    <mergeCell ref="C483:C488"/>
    <mergeCell ref="A439:A463"/>
    <mergeCell ref="B439:B463"/>
    <mergeCell ref="C439:C444"/>
    <mergeCell ref="C445:C450"/>
    <mergeCell ref="C451:C457"/>
    <mergeCell ref="C458:C463"/>
    <mergeCell ref="A414:A438"/>
    <mergeCell ref="B414:B438"/>
    <mergeCell ref="C414:C419"/>
    <mergeCell ref="C420:C425"/>
    <mergeCell ref="C426:C432"/>
    <mergeCell ref="C433:C438"/>
    <mergeCell ref="A389:A413"/>
    <mergeCell ref="B389:B413"/>
    <mergeCell ref="C389:C394"/>
    <mergeCell ref="C395:C400"/>
    <mergeCell ref="C401:C407"/>
    <mergeCell ref="C408:C413"/>
    <mergeCell ref="A364:A388"/>
    <mergeCell ref="B364:B388"/>
    <mergeCell ref="C364:C369"/>
    <mergeCell ref="C370:C375"/>
    <mergeCell ref="C376:C382"/>
    <mergeCell ref="C383:C388"/>
    <mergeCell ref="A339:A363"/>
    <mergeCell ref="B339:B363"/>
    <mergeCell ref="C339:C344"/>
    <mergeCell ref="C345:C350"/>
    <mergeCell ref="C351:C357"/>
    <mergeCell ref="C358:C363"/>
    <mergeCell ref="A314:A338"/>
    <mergeCell ref="B314:B338"/>
    <mergeCell ref="C314:C319"/>
    <mergeCell ref="C320:C325"/>
    <mergeCell ref="C326:C332"/>
    <mergeCell ref="C333:C338"/>
    <mergeCell ref="C283:C288"/>
    <mergeCell ref="A289:A313"/>
    <mergeCell ref="B289:B313"/>
    <mergeCell ref="C289:C294"/>
    <mergeCell ref="C295:C300"/>
    <mergeCell ref="C301:C307"/>
    <mergeCell ref="C308:C313"/>
    <mergeCell ref="C233:C238"/>
    <mergeCell ref="A239:A263"/>
    <mergeCell ref="B239:B263"/>
    <mergeCell ref="C239:C244"/>
    <mergeCell ref="C245:C250"/>
    <mergeCell ref="C251:C257"/>
    <mergeCell ref="C258:C263"/>
    <mergeCell ref="A264:A288"/>
    <mergeCell ref="B264:B288"/>
    <mergeCell ref="C264:C269"/>
    <mergeCell ref="C270:C275"/>
    <mergeCell ref="C276:C282"/>
    <mergeCell ref="A214:A238"/>
    <mergeCell ref="B214:B238"/>
    <mergeCell ref="C214:C219"/>
    <mergeCell ref="C220:C225"/>
    <mergeCell ref="C226:C232"/>
    <mergeCell ref="C183:C188"/>
    <mergeCell ref="A189:A213"/>
    <mergeCell ref="B189:B213"/>
    <mergeCell ref="C189:C194"/>
    <mergeCell ref="C195:C200"/>
    <mergeCell ref="C201:C207"/>
    <mergeCell ref="C208:C213"/>
    <mergeCell ref="C133:C138"/>
    <mergeCell ref="A139:A163"/>
    <mergeCell ref="B139:B163"/>
    <mergeCell ref="C139:C144"/>
    <mergeCell ref="C145:C150"/>
    <mergeCell ref="C151:C157"/>
    <mergeCell ref="C158:C163"/>
    <mergeCell ref="A164:A188"/>
    <mergeCell ref="B164:B188"/>
    <mergeCell ref="C164:C169"/>
    <mergeCell ref="C170:C175"/>
    <mergeCell ref="C176:C182"/>
    <mergeCell ref="A114:A138"/>
    <mergeCell ref="B114:B138"/>
    <mergeCell ref="C114:C119"/>
    <mergeCell ref="C120:C125"/>
    <mergeCell ref="C126:C132"/>
    <mergeCell ref="A89:A113"/>
    <mergeCell ref="B89:B113"/>
    <mergeCell ref="C89:C94"/>
    <mergeCell ref="C95:C100"/>
    <mergeCell ref="C101:C107"/>
    <mergeCell ref="C108:C113"/>
    <mergeCell ref="A14:A38"/>
    <mergeCell ref="A39:A63"/>
    <mergeCell ref="B39:B63"/>
    <mergeCell ref="C39:C44"/>
    <mergeCell ref="C45:C50"/>
    <mergeCell ref="C51:C57"/>
    <mergeCell ref="C58:C63"/>
    <mergeCell ref="C14:C19"/>
    <mergeCell ref="C20:C25"/>
    <mergeCell ref="C26:C32"/>
    <mergeCell ref="C33:C38"/>
    <mergeCell ref="B14:B38"/>
    <mergeCell ref="A64:A88"/>
    <mergeCell ref="B64:B88"/>
    <mergeCell ref="C64:C69"/>
    <mergeCell ref="C70:C75"/>
    <mergeCell ref="C76:C82"/>
    <mergeCell ref="C83:C88"/>
    <mergeCell ref="R69:R72"/>
    <mergeCell ref="O73:O78"/>
    <mergeCell ref="P73:P78"/>
    <mergeCell ref="R73:R78"/>
    <mergeCell ref="O79:O85"/>
    <mergeCell ref="P79:P85"/>
    <mergeCell ref="R79:R85"/>
    <mergeCell ref="P34:P39"/>
    <mergeCell ref="R34:R39"/>
    <mergeCell ref="O40:O45"/>
    <mergeCell ref="P40:P45"/>
    <mergeCell ref="R40:R45"/>
    <mergeCell ref="P48:R48"/>
    <mergeCell ref="P69:P72"/>
    <mergeCell ref="O60:O65"/>
    <mergeCell ref="P60:P65"/>
    <mergeCell ref="R60:R65"/>
    <mergeCell ref="O53:O59"/>
    <mergeCell ref="P53:P59"/>
    <mergeCell ref="R53:R59"/>
    <mergeCell ref="P49:P52"/>
    <mergeCell ref="R49:R52"/>
    <mergeCell ref="P68:R68"/>
    <mergeCell ref="S34:S39"/>
    <mergeCell ref="S40:S45"/>
    <mergeCell ref="S53:S59"/>
    <mergeCell ref="S60:S65"/>
    <mergeCell ref="S73:S78"/>
    <mergeCell ref="S79:S85"/>
    <mergeCell ref="T34:T39"/>
    <mergeCell ref="U34:U39"/>
    <mergeCell ref="T40:T45"/>
    <mergeCell ref="U40:U45"/>
    <mergeCell ref="T53:T59"/>
    <mergeCell ref="U53:U59"/>
    <mergeCell ref="T60:T65"/>
    <mergeCell ref="U60:U65"/>
    <mergeCell ref="T73:T78"/>
    <mergeCell ref="T79:T85"/>
    <mergeCell ref="U73:U78"/>
    <mergeCell ref="U79:U85"/>
    <mergeCell ref="B1:R1"/>
    <mergeCell ref="B2:R2"/>
    <mergeCell ref="B3:R3"/>
    <mergeCell ref="B4:R4"/>
    <mergeCell ref="A7:S7"/>
    <mergeCell ref="A9:R9"/>
    <mergeCell ref="A6:R6"/>
    <mergeCell ref="S12:T12"/>
    <mergeCell ref="U20:U25"/>
    <mergeCell ref="J12:M12"/>
    <mergeCell ref="P12:R12"/>
    <mergeCell ref="A12:A13"/>
    <mergeCell ref="B12:B13"/>
    <mergeCell ref="C12:C13"/>
    <mergeCell ref="D12:D13"/>
    <mergeCell ref="E12:E13"/>
    <mergeCell ref="F12:I12"/>
    <mergeCell ref="R20:R25"/>
    <mergeCell ref="S14:S19"/>
    <mergeCell ref="T14:T19"/>
    <mergeCell ref="U14:U19"/>
    <mergeCell ref="S20:S25"/>
    <mergeCell ref="T20:T25"/>
  </mergeCells>
  <conditionalFormatting sqref="G28:I31 E32:I838 E14:I27">
    <cfRule type="cellIs" dxfId="295" priority="19" operator="equal">
      <formula>$I$8</formula>
    </cfRule>
  </conditionalFormatting>
  <conditionalFormatting sqref="R14:R25 P14:P25 P53:P65 R53:R65 P73:P85 R73:R85 P34:P45 R34:R45">
    <cfRule type="cellIs" dxfId="294" priority="18" operator="equal">
      <formula>$S$68</formula>
    </cfRule>
  </conditionalFormatting>
  <conditionalFormatting sqref="S79:S85">
    <cfRule type="cellIs" dxfId="293" priority="4" operator="equal">
      <formula>2</formula>
    </cfRule>
  </conditionalFormatting>
  <conditionalFormatting sqref="S14 S40">
    <cfRule type="cellIs" dxfId="292" priority="17" operator="equal">
      <formula>$S$14</formula>
    </cfRule>
  </conditionalFormatting>
  <conditionalFormatting sqref="S14:S19">
    <cfRule type="cellIs" dxfId="291" priority="16" operator="equal">
      <formula>2</formula>
    </cfRule>
  </conditionalFormatting>
  <conditionalFormatting sqref="S20">
    <cfRule type="cellIs" dxfId="290" priority="15" operator="equal">
      <formula>$S$14</formula>
    </cfRule>
  </conditionalFormatting>
  <conditionalFormatting sqref="S20:S25">
    <cfRule type="cellIs" dxfId="289" priority="14" operator="equal">
      <formula>2</formula>
    </cfRule>
  </conditionalFormatting>
  <conditionalFormatting sqref="S34">
    <cfRule type="cellIs" dxfId="288" priority="13" operator="equal">
      <formula>$S$14</formula>
    </cfRule>
  </conditionalFormatting>
  <conditionalFormatting sqref="S34:S45">
    <cfRule type="cellIs" dxfId="287" priority="12" operator="equal">
      <formula>2</formula>
    </cfRule>
  </conditionalFormatting>
  <conditionalFormatting sqref="S53">
    <cfRule type="cellIs" dxfId="286" priority="11" operator="equal">
      <formula>$S$14</formula>
    </cfRule>
  </conditionalFormatting>
  <conditionalFormatting sqref="S53:S59">
    <cfRule type="cellIs" dxfId="285" priority="10" operator="equal">
      <formula>2</formula>
    </cfRule>
  </conditionalFormatting>
  <conditionalFormatting sqref="S60">
    <cfRule type="cellIs" dxfId="284" priority="9" operator="equal">
      <formula>$S$14</formula>
    </cfRule>
  </conditionalFormatting>
  <conditionalFormatting sqref="S60:S65">
    <cfRule type="cellIs" dxfId="283" priority="8" operator="equal">
      <formula>2</formula>
    </cfRule>
  </conditionalFormatting>
  <conditionalFormatting sqref="S73">
    <cfRule type="cellIs" dxfId="282" priority="7" operator="equal">
      <formula>$S$14</formula>
    </cfRule>
  </conditionalFormatting>
  <conditionalFormatting sqref="S73:S78">
    <cfRule type="cellIs" dxfId="281" priority="6" operator="equal">
      <formula>2</formula>
    </cfRule>
  </conditionalFormatting>
  <conditionalFormatting sqref="S79">
    <cfRule type="cellIs" dxfId="280" priority="5" operator="equal">
      <formula>$S$14</formula>
    </cfRule>
  </conditionalFormatting>
  <conditionalFormatting sqref="E28:F31">
    <cfRule type="cellIs" dxfId="279" priority="1" operator="equal">
      <formula>$I$8</formula>
    </cfRule>
  </conditionalFormatting>
  <dataValidations disablePrompts="1" count="8">
    <dataValidation type="whole" allowBlank="1" showInputMessage="1" showErrorMessage="1" errorTitle="error" error="Solo acepta números enteros. " sqref="E39:I839 F14:I38 E21:E38">
      <formula1>0</formula1>
      <formula2>100000000000</formula2>
    </dataValidation>
    <dataValidation type="list" allowBlank="1" showInputMessage="1" showErrorMessage="1" sqref="S20">
      <formula1>$I$260:$I$261</formula1>
    </dataValidation>
    <dataValidation type="list" allowBlank="1" showInputMessage="1" showErrorMessage="1" sqref="S34">
      <formula1>$I$260:$I$261</formula1>
    </dataValidation>
    <dataValidation type="list" allowBlank="1" showInputMessage="1" showErrorMessage="1" sqref="S40">
      <formula1>$I$260:$I$261</formula1>
    </dataValidation>
    <dataValidation type="list" allowBlank="1" showInputMessage="1" showErrorMessage="1" sqref="S53">
      <formula1>$I$260:$I$261</formula1>
    </dataValidation>
    <dataValidation type="list" allowBlank="1" showInputMessage="1" showErrorMessage="1" sqref="S60">
      <formula1>$I$260:$I$261</formula1>
    </dataValidation>
    <dataValidation type="list" allowBlank="1" showInputMessage="1" showErrorMessage="1" sqref="S73">
      <formula1>$I$260:$I$261</formula1>
    </dataValidation>
    <dataValidation type="list" allowBlank="1" showInputMessage="1" showErrorMessage="1" sqref="S79">
      <formula1>$I$260:$I$261</formula1>
    </dataValidation>
  </dataValidations>
  <printOptions horizontalCentered="1"/>
  <pageMargins left="0.23622047244094491" right="0.23622047244094491" top="0.35433070866141736" bottom="0.55118110236220474" header="0.31496062992125984" footer="0.31496062992125984"/>
  <pageSetup scale="43" fitToHeight="0" orientation="landscape" r:id="rId1"/>
  <rowBreaks count="2" manualBreakCount="2">
    <brk id="88" max="17" man="1"/>
    <brk id="838" max="1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de Datos'!$I$260:$I$261</xm:f>
          </x14:formula1>
          <xm:sqref>S14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BB1B3D"/>
    <pageSetUpPr fitToPage="1"/>
  </sheetPr>
  <dimension ref="A2:T53"/>
  <sheetViews>
    <sheetView showGridLines="0" view="pageBreakPreview" zoomScale="70" zoomScaleNormal="70" zoomScaleSheetLayoutView="70" workbookViewId="0"/>
  </sheetViews>
  <sheetFormatPr baseColWidth="10" defaultColWidth="11" defaultRowHeight="15.75"/>
  <cols>
    <col min="1" max="1" width="12.875" style="57" customWidth="1"/>
    <col min="2" max="2" width="13.625" style="56" customWidth="1"/>
    <col min="3" max="3" width="12.875" style="56" customWidth="1"/>
    <col min="4" max="4" width="10.125" style="56" customWidth="1"/>
    <col min="5" max="5" width="5.375" style="58" customWidth="1"/>
    <col min="6" max="6" width="3.25" style="61" customWidth="1"/>
    <col min="7" max="7" width="33.125" style="57" customWidth="1"/>
    <col min="8" max="8" width="10" style="57" customWidth="1"/>
    <col min="9" max="9" width="34" style="57" customWidth="1"/>
    <col min="10" max="10" width="4.5" style="57" customWidth="1"/>
    <col min="11" max="11" width="3.25" style="61" customWidth="1"/>
    <col min="12" max="12" width="33.125" style="57" customWidth="1"/>
    <col min="13" max="13" width="10" style="57" customWidth="1"/>
    <col min="14" max="14" width="34" style="57" customWidth="1"/>
    <col min="15" max="15" width="3.875" style="319" customWidth="1"/>
    <col min="16" max="17" width="34.875" style="57" customWidth="1"/>
    <col min="18" max="18" width="3.875" style="384" customWidth="1"/>
    <col min="19" max="20" width="34.75" style="57" customWidth="1"/>
    <col min="21" max="16384" width="11" style="57"/>
  </cols>
  <sheetData>
    <row r="2" spans="1:20" s="28" customFormat="1" ht="19.5" customHeight="1">
      <c r="A2" s="527" t="s">
        <v>472</v>
      </c>
      <c r="B2" s="527"/>
      <c r="C2" s="527"/>
      <c r="D2" s="527"/>
      <c r="E2" s="527"/>
      <c r="F2" s="527"/>
      <c r="G2" s="527"/>
      <c r="H2" s="527"/>
      <c r="I2" s="527"/>
      <c r="J2" s="527"/>
      <c r="K2" s="527"/>
      <c r="L2" s="527"/>
      <c r="M2" s="527"/>
      <c r="N2" s="527"/>
      <c r="O2" s="27"/>
      <c r="P2" s="27"/>
      <c r="Q2" s="27"/>
      <c r="R2" s="27"/>
    </row>
    <row r="3" spans="1:20" s="292" customFormat="1" ht="14.25" customHeight="1">
      <c r="A3" s="528" t="s">
        <v>473</v>
      </c>
      <c r="B3" s="528"/>
      <c r="C3" s="528"/>
      <c r="D3" s="528"/>
      <c r="E3" s="528"/>
      <c r="F3" s="528"/>
      <c r="G3" s="528"/>
      <c r="H3" s="528"/>
      <c r="I3" s="528"/>
      <c r="J3" s="528"/>
      <c r="K3" s="528"/>
      <c r="L3" s="528"/>
      <c r="M3" s="528"/>
      <c r="N3" s="528"/>
      <c r="O3" s="27"/>
      <c r="P3" s="304"/>
      <c r="Q3" s="304"/>
      <c r="R3" s="27"/>
    </row>
    <row r="4" spans="1:20" s="292" customFormat="1" ht="14.25" customHeight="1">
      <c r="A4" s="528" t="s">
        <v>474</v>
      </c>
      <c r="B4" s="528"/>
      <c r="C4" s="528"/>
      <c r="D4" s="528"/>
      <c r="E4" s="528"/>
      <c r="F4" s="528"/>
      <c r="G4" s="528"/>
      <c r="H4" s="528"/>
      <c r="I4" s="528"/>
      <c r="J4" s="528"/>
      <c r="K4" s="528"/>
      <c r="L4" s="528"/>
      <c r="M4" s="528"/>
      <c r="N4" s="528"/>
      <c r="O4" s="27"/>
      <c r="P4" s="304"/>
      <c r="Q4" s="304"/>
      <c r="R4" s="27"/>
    </row>
    <row r="5" spans="1:20" s="292" customFormat="1" ht="14.25" customHeight="1">
      <c r="A5" s="528" t="s">
        <v>526</v>
      </c>
      <c r="B5" s="528"/>
      <c r="C5" s="528"/>
      <c r="D5" s="528"/>
      <c r="E5" s="528"/>
      <c r="F5" s="528"/>
      <c r="G5" s="528"/>
      <c r="H5" s="528"/>
      <c r="I5" s="528"/>
      <c r="J5" s="528"/>
      <c r="K5" s="528"/>
      <c r="L5" s="528"/>
      <c r="M5" s="528"/>
      <c r="N5" s="528"/>
      <c r="O5" s="27"/>
      <c r="P5" s="322"/>
      <c r="Q5" s="322"/>
      <c r="R5" s="347"/>
    </row>
    <row r="6" spans="1:20" s="292" customFormat="1" ht="16.5" customHeight="1">
      <c r="C6" s="293"/>
      <c r="D6" s="293"/>
      <c r="E6" s="293"/>
      <c r="F6" s="293"/>
      <c r="G6" s="293"/>
      <c r="H6" s="293"/>
      <c r="I6" s="293"/>
      <c r="J6" s="293"/>
      <c r="K6" s="293"/>
      <c r="L6" s="293"/>
      <c r="M6" s="293"/>
      <c r="N6" s="293"/>
      <c r="O6" s="296"/>
      <c r="P6" s="323"/>
      <c r="Q6" s="323"/>
      <c r="R6" s="360"/>
      <c r="S6" s="317"/>
      <c r="T6" s="317"/>
    </row>
    <row r="7" spans="1:20" s="28" customFormat="1" ht="30" customHeight="1">
      <c r="A7" s="526" t="str">
        <f>CONCATENATE(Portada!A8:J8)</f>
        <v>Zacatecas</v>
      </c>
      <c r="B7" s="526"/>
      <c r="C7" s="526"/>
      <c r="D7" s="526"/>
      <c r="E7" s="526"/>
      <c r="F7" s="526"/>
      <c r="G7" s="526"/>
      <c r="H7" s="526"/>
      <c r="I7" s="526"/>
      <c r="J7" s="526"/>
      <c r="K7" s="526"/>
      <c r="L7" s="526"/>
      <c r="M7" s="526"/>
      <c r="N7" s="526"/>
      <c r="O7" s="27"/>
      <c r="P7" s="324"/>
      <c r="Q7" s="324"/>
      <c r="R7" s="329"/>
      <c r="S7" s="303"/>
      <c r="T7" s="52"/>
    </row>
    <row r="8" spans="1:20" s="28" customFormat="1" ht="42.75" customHeight="1">
      <c r="A8" s="529" t="s">
        <v>613</v>
      </c>
      <c r="B8" s="529"/>
      <c r="C8" s="529"/>
      <c r="D8" s="529"/>
      <c r="E8" s="529"/>
      <c r="F8" s="529"/>
      <c r="G8" s="529"/>
      <c r="H8" s="529"/>
      <c r="I8" s="529"/>
      <c r="J8" s="529"/>
      <c r="K8" s="529"/>
      <c r="L8" s="529"/>
      <c r="M8" s="529"/>
      <c r="N8" s="529"/>
      <c r="O8" s="27"/>
      <c r="P8" s="325"/>
      <c r="Q8" s="325"/>
      <c r="R8" s="347"/>
      <c r="S8" s="173"/>
      <c r="T8" s="52"/>
    </row>
    <row r="9" spans="1:20">
      <c r="S9" s="301"/>
      <c r="T9" s="301"/>
    </row>
    <row r="10" spans="1:20" ht="18.75" customHeight="1">
      <c r="A10" s="645" t="s">
        <v>586</v>
      </c>
      <c r="B10" s="645"/>
      <c r="C10" s="645"/>
      <c r="D10" s="645"/>
      <c r="E10" s="645"/>
      <c r="F10" s="645"/>
      <c r="G10" s="645"/>
      <c r="H10" s="645"/>
      <c r="I10" s="645"/>
      <c r="J10" s="645"/>
      <c r="K10" s="645"/>
      <c r="L10" s="645"/>
      <c r="M10" s="645"/>
      <c r="N10" s="645"/>
    </row>
    <row r="11" spans="1:20" s="59" customFormat="1">
      <c r="B11" s="66"/>
      <c r="C11" s="66"/>
      <c r="D11" s="66"/>
      <c r="E11" s="68"/>
      <c r="F11" s="69"/>
      <c r="K11" s="69"/>
      <c r="O11" s="320"/>
      <c r="R11" s="364"/>
    </row>
    <row r="12" spans="1:20" s="59" customFormat="1" ht="15.75" customHeight="1">
      <c r="A12" s="70"/>
      <c r="B12" s="56"/>
      <c r="C12" s="56"/>
      <c r="D12" s="56"/>
      <c r="E12" s="58"/>
      <c r="F12" s="61"/>
      <c r="G12" s="57"/>
      <c r="H12" s="57"/>
      <c r="I12" s="57"/>
      <c r="J12" s="57"/>
      <c r="K12" s="61"/>
      <c r="L12" s="57"/>
      <c r="M12" s="57"/>
      <c r="N12" s="57"/>
      <c r="O12" s="320"/>
      <c r="R12" s="364"/>
    </row>
    <row r="13" spans="1:20" ht="28.5" customHeight="1">
      <c r="A13" s="577" t="s">
        <v>0</v>
      </c>
      <c r="B13" s="577" t="s">
        <v>145</v>
      </c>
      <c r="C13" s="577" t="s">
        <v>146</v>
      </c>
      <c r="D13" s="653" t="s">
        <v>17</v>
      </c>
      <c r="G13" s="644" t="s">
        <v>145</v>
      </c>
      <c r="H13" s="644"/>
      <c r="I13" s="644"/>
      <c r="L13" s="644" t="s">
        <v>146</v>
      </c>
      <c r="M13" s="644"/>
      <c r="N13" s="644"/>
      <c r="O13" s="561" t="s">
        <v>622</v>
      </c>
      <c r="P13" s="561"/>
      <c r="Q13" s="271" t="s">
        <v>623</v>
      </c>
    </row>
    <row r="14" spans="1:20" ht="24" customHeight="1">
      <c r="A14" s="577"/>
      <c r="B14" s="577"/>
      <c r="C14" s="577"/>
      <c r="D14" s="653"/>
      <c r="E14" s="71"/>
      <c r="F14" s="72"/>
      <c r="G14" s="158"/>
      <c r="H14" s="158"/>
      <c r="I14" s="158"/>
      <c r="K14" s="158"/>
      <c r="L14" s="158"/>
      <c r="M14" s="158"/>
      <c r="N14" s="72"/>
      <c r="O14" s="327"/>
      <c r="P14" s="327"/>
      <c r="Q14" s="324"/>
      <c r="R14" s="409"/>
    </row>
    <row r="15" spans="1:20" ht="45">
      <c r="A15" s="73" t="s">
        <v>3</v>
      </c>
      <c r="B15" s="512">
        <v>23</v>
      </c>
      <c r="C15" s="512">
        <v>23</v>
      </c>
      <c r="D15" s="75">
        <f>IFERROR(C15/B15,"")</f>
        <v>1</v>
      </c>
      <c r="E15" s="76"/>
      <c r="G15" s="300" t="s">
        <v>614</v>
      </c>
      <c r="H15" s="159"/>
      <c r="I15" s="300" t="s">
        <v>471</v>
      </c>
      <c r="L15" s="300" t="s">
        <v>614</v>
      </c>
      <c r="M15" s="159"/>
      <c r="N15" s="300" t="s">
        <v>471</v>
      </c>
      <c r="O15" s="641" t="s">
        <v>145</v>
      </c>
      <c r="P15" s="642"/>
      <c r="Q15" s="643"/>
      <c r="R15" s="643" t="s">
        <v>145</v>
      </c>
      <c r="S15" s="643"/>
      <c r="T15" s="643"/>
    </row>
    <row r="16" spans="1:20" ht="55.5" customHeight="1">
      <c r="A16" s="74" t="s">
        <v>4</v>
      </c>
      <c r="B16" s="512">
        <v>276</v>
      </c>
      <c r="C16" s="512">
        <v>240</v>
      </c>
      <c r="D16" s="75">
        <f t="shared" ref="D16:D19" si="0">IFERROR(C16/B16,"")</f>
        <v>0.86956521739130432</v>
      </c>
      <c r="E16" s="77"/>
      <c r="F16" s="545">
        <v>1</v>
      </c>
      <c r="G16" s="613" t="s">
        <v>815</v>
      </c>
      <c r="I16" s="613" t="s">
        <v>817</v>
      </c>
      <c r="K16" s="545">
        <v>1</v>
      </c>
      <c r="L16" s="613" t="s">
        <v>819</v>
      </c>
      <c r="N16" s="613" t="s">
        <v>820</v>
      </c>
      <c r="O16" s="539">
        <v>2</v>
      </c>
      <c r="P16" s="639" t="str">
        <f>CONCATENATE(IF(O16="","",IF(O16=1,'Base de Datos'!$E$249,IF(O16=2,'Base de Datos'!$E$250,IF(O16=3,'Base de Datos'!$E$251,IF(O16=4,'Base de Datos'!$E$252))))),"")</f>
        <v xml:space="preserve">La información emitida por la Entidad cumple de manera satisfactoria con el objetivo de la pregunta. </v>
      </c>
      <c r="Q16" s="638"/>
      <c r="R16" s="637">
        <v>1</v>
      </c>
      <c r="S16" s="638" t="str">
        <f>CONCATENATE(IF(R16="","",IF(R16=1,'Base de Datos'!$E$249,IF(R16=2,'Base de Datos'!$E$250,IF(R16=3,'Base de Datos'!$E$251,IF(R16=4,'Base de Datos'!$E$252))))),"")</f>
        <v xml:space="preserve">La información emitida por la Entidad cumple plenamente con el objetivo de la pregunta.  </v>
      </c>
      <c r="T16" s="638"/>
    </row>
    <row r="17" spans="1:20" ht="52.15" customHeight="1">
      <c r="A17" s="78" t="s">
        <v>5</v>
      </c>
      <c r="B17" s="512">
        <v>516</v>
      </c>
      <c r="C17" s="512">
        <v>434</v>
      </c>
      <c r="D17" s="75">
        <f t="shared" si="0"/>
        <v>0.84108527131782951</v>
      </c>
      <c r="E17" s="77"/>
      <c r="F17" s="546"/>
      <c r="G17" s="615"/>
      <c r="H17" s="79"/>
      <c r="I17" s="615"/>
      <c r="K17" s="546"/>
      <c r="L17" s="615"/>
      <c r="M17" s="79"/>
      <c r="N17" s="615"/>
      <c r="O17" s="541"/>
      <c r="P17" s="640"/>
      <c r="Q17" s="638"/>
      <c r="R17" s="637"/>
      <c r="S17" s="638"/>
      <c r="T17" s="638"/>
    </row>
    <row r="18" spans="1:20" ht="61.15" customHeight="1">
      <c r="A18" s="78" t="s">
        <v>6</v>
      </c>
      <c r="B18" s="512">
        <v>1391</v>
      </c>
      <c r="C18" s="512">
        <v>935</v>
      </c>
      <c r="D18" s="75">
        <f t="shared" si="0"/>
        <v>0.67217828900071885</v>
      </c>
      <c r="E18" s="77"/>
      <c r="F18" s="545">
        <v>2</v>
      </c>
      <c r="G18" s="613" t="s">
        <v>816</v>
      </c>
      <c r="H18" s="79"/>
      <c r="I18" s="613" t="s">
        <v>818</v>
      </c>
      <c r="K18" s="545">
        <v>2</v>
      </c>
      <c r="L18" s="613" t="s">
        <v>821</v>
      </c>
      <c r="M18" s="79"/>
      <c r="N18" s="613" t="s">
        <v>822</v>
      </c>
      <c r="O18" s="637">
        <v>1</v>
      </c>
      <c r="P18" s="639" t="str">
        <f>CONCATENATE(IF(O18="","",IF(O18=1,'Base de Datos'!$E$249,IF(O18=2,'Base de Datos'!$E$250,IF(O18=3,'Base de Datos'!$E$251,IF(O18=4,'Base de Datos'!$E$252))))),"")</f>
        <v xml:space="preserve">La información emitida por la Entidad cumple plenamente con el objetivo de la pregunta.  </v>
      </c>
      <c r="Q18" s="638"/>
      <c r="R18" s="637">
        <v>1</v>
      </c>
      <c r="S18" s="638" t="str">
        <f>CONCATENATE(IF(R18="","",IF(R18=1,'Base de Datos'!$E$249,IF(R18=2,'Base de Datos'!$E$250,IF(R18=3,'Base de Datos'!$E$251,IF(R18=4,'Base de Datos'!$E$252))))),"")</f>
        <v xml:space="preserve">La información emitida por la Entidad cumple plenamente con el objetivo de la pregunta.  </v>
      </c>
      <c r="T18" s="639"/>
    </row>
    <row r="19" spans="1:20" ht="33.6" customHeight="1">
      <c r="A19" s="53" t="s">
        <v>7</v>
      </c>
      <c r="B19" s="53">
        <f>IF(SUM(B15:B18)=0,"",SUM(B15:B18))</f>
        <v>2206</v>
      </c>
      <c r="C19" s="53">
        <f>IF(SUM(C15:C18)=0,"",SUM(C15:C18))</f>
        <v>1632</v>
      </c>
      <c r="D19" s="80">
        <f t="shared" si="0"/>
        <v>0.73980054397098827</v>
      </c>
      <c r="E19" s="77"/>
      <c r="F19" s="546"/>
      <c r="G19" s="615"/>
      <c r="H19" s="79"/>
      <c r="I19" s="615"/>
      <c r="K19" s="546"/>
      <c r="L19" s="615"/>
      <c r="M19" s="79"/>
      <c r="N19" s="615"/>
      <c r="O19" s="637"/>
      <c r="P19" s="640"/>
      <c r="Q19" s="638"/>
      <c r="R19" s="637"/>
      <c r="S19" s="638"/>
      <c r="T19" s="640"/>
    </row>
    <row r="20" spans="1:20" ht="33.6" customHeight="1"/>
    <row r="24" spans="1:20">
      <c r="A24" s="655" t="s">
        <v>0</v>
      </c>
      <c r="B24" s="577" t="s">
        <v>147</v>
      </c>
      <c r="C24" s="577" t="s">
        <v>148</v>
      </c>
      <c r="D24" s="653" t="s">
        <v>17</v>
      </c>
      <c r="E24" s="65"/>
      <c r="G24" s="644" t="s">
        <v>147</v>
      </c>
      <c r="H24" s="644"/>
      <c r="I24" s="644"/>
      <c r="L24" s="644" t="s">
        <v>148</v>
      </c>
      <c r="M24" s="644"/>
      <c r="N24" s="644"/>
    </row>
    <row r="25" spans="1:20" ht="54" customHeight="1">
      <c r="A25" s="655"/>
      <c r="B25" s="577"/>
      <c r="C25" s="577"/>
      <c r="D25" s="653"/>
      <c r="E25" s="64"/>
      <c r="G25" s="300" t="s">
        <v>614</v>
      </c>
      <c r="H25" s="159"/>
      <c r="I25" s="300" t="s">
        <v>471</v>
      </c>
      <c r="L25" s="300" t="s">
        <v>614</v>
      </c>
      <c r="M25" s="159"/>
      <c r="N25" s="300" t="s">
        <v>471</v>
      </c>
      <c r="O25" s="641" t="s">
        <v>147</v>
      </c>
      <c r="P25" s="642"/>
      <c r="Q25" s="643"/>
      <c r="R25" s="643" t="s">
        <v>147</v>
      </c>
      <c r="S25" s="643"/>
      <c r="T25" s="643"/>
    </row>
    <row r="26" spans="1:20" ht="55.9" customHeight="1">
      <c r="A26" s="73" t="s">
        <v>4</v>
      </c>
      <c r="B26" s="512">
        <v>265</v>
      </c>
      <c r="C26" s="512">
        <v>260</v>
      </c>
      <c r="D26" s="75">
        <f>IFERROR(C26/B26,"")</f>
        <v>0.98113207547169812</v>
      </c>
      <c r="E26" s="64"/>
      <c r="F26" s="545">
        <v>1</v>
      </c>
      <c r="G26" s="613" t="s">
        <v>823</v>
      </c>
      <c r="H26" s="81"/>
      <c r="I26" s="613" t="s">
        <v>825</v>
      </c>
      <c r="K26" s="545">
        <v>1</v>
      </c>
      <c r="L26" s="613" t="s">
        <v>827</v>
      </c>
      <c r="M26" s="81"/>
      <c r="N26" s="616" t="s">
        <v>829</v>
      </c>
      <c r="O26" s="539">
        <v>1</v>
      </c>
      <c r="P26" s="639" t="str">
        <f>CONCATENATE(IF(O26="","",IF(O26=1,'Base de Datos'!$E$249,IF(O26=2,'Base de Datos'!$E$250,IF(O26=3,'Base de Datos'!$E$251,IF(O26=4,'Base de Datos'!$E$252))))),"")</f>
        <v xml:space="preserve">La información emitida por la Entidad cumple plenamente con el objetivo de la pregunta.  </v>
      </c>
      <c r="Q26" s="638"/>
      <c r="R26" s="637">
        <v>1</v>
      </c>
      <c r="S26" s="638" t="str">
        <f>CONCATENATE(IF(R26="","",IF(R26=1,'Base de Datos'!$E$249,IF(R26=2,'Base de Datos'!$E$250,IF(R26=3,'Base de Datos'!$E$251,IF(R26=4,'Base de Datos'!$E$252))))),"")</f>
        <v xml:space="preserve">La información emitida por la Entidad cumple plenamente con el objetivo de la pregunta.  </v>
      </c>
      <c r="T26" s="638"/>
    </row>
    <row r="27" spans="1:20" ht="73.900000000000006" customHeight="1">
      <c r="A27" s="74" t="s">
        <v>5</v>
      </c>
      <c r="B27" s="512">
        <v>530</v>
      </c>
      <c r="C27" s="512">
        <v>477</v>
      </c>
      <c r="D27" s="75">
        <f t="shared" ref="D27:D29" si="1">IFERROR(C27/B27,"")</f>
        <v>0.9</v>
      </c>
      <c r="E27" s="76"/>
      <c r="F27" s="546"/>
      <c r="G27" s="615"/>
      <c r="H27" s="82"/>
      <c r="I27" s="615"/>
      <c r="K27" s="546"/>
      <c r="L27" s="615"/>
      <c r="M27" s="82"/>
      <c r="N27" s="616"/>
      <c r="O27" s="541"/>
      <c r="P27" s="640"/>
      <c r="Q27" s="638"/>
      <c r="R27" s="637"/>
      <c r="S27" s="638"/>
      <c r="T27" s="638"/>
    </row>
    <row r="28" spans="1:20" ht="72" customHeight="1">
      <c r="A28" s="78" t="s">
        <v>6</v>
      </c>
      <c r="B28" s="512">
        <v>1465</v>
      </c>
      <c r="C28" s="512">
        <v>1132</v>
      </c>
      <c r="D28" s="75">
        <f t="shared" si="1"/>
        <v>0.77269624573378837</v>
      </c>
      <c r="E28" s="79"/>
      <c r="F28" s="545">
        <v>2</v>
      </c>
      <c r="G28" s="613" t="s">
        <v>824</v>
      </c>
      <c r="H28" s="82"/>
      <c r="I28" s="613" t="s">
        <v>826</v>
      </c>
      <c r="K28" s="545">
        <v>2</v>
      </c>
      <c r="L28" s="613" t="s">
        <v>828</v>
      </c>
      <c r="M28" s="82"/>
      <c r="N28" s="613" t="s">
        <v>830</v>
      </c>
      <c r="O28" s="637">
        <v>1</v>
      </c>
      <c r="P28" s="639" t="str">
        <f>CONCATENATE(IF(O28="","",IF(O28=1,'Base de Datos'!$E$249,IF(O28=2,'Base de Datos'!$E$250,IF(O28=3,'Base de Datos'!$E$251,IF(O28=4,'Base de Datos'!$E$252))))),"")</f>
        <v xml:space="preserve">La información emitida por la Entidad cumple plenamente con el objetivo de la pregunta.  </v>
      </c>
      <c r="Q28" s="638"/>
      <c r="R28" s="637">
        <v>1</v>
      </c>
      <c r="S28" s="638" t="str">
        <f>CONCATENATE(IF(R28="","",IF(R28=1,'Base de Datos'!$E$249,IF(R28=2,'Base de Datos'!$E$250,IF(R28=3,'Base de Datos'!$E$251,IF(R28=4,'Base de Datos'!$E$252))))),"")</f>
        <v xml:space="preserve">La información emitida por la Entidad cumple plenamente con el objetivo de la pregunta.  </v>
      </c>
      <c r="T28" s="639"/>
    </row>
    <row r="29" spans="1:20" ht="33.6" customHeight="1">
      <c r="A29" s="53" t="s">
        <v>7</v>
      </c>
      <c r="B29" s="53">
        <f>IF(SUM(B25:B28)=0,"",SUM(B25:B28))</f>
        <v>2260</v>
      </c>
      <c r="C29" s="53">
        <f>IF(SUM(C25:C28)=0,"",SUM(C25:C28))</f>
        <v>1869</v>
      </c>
      <c r="D29" s="80">
        <f t="shared" si="1"/>
        <v>0.82699115044247784</v>
      </c>
      <c r="E29" s="79"/>
      <c r="F29" s="546"/>
      <c r="G29" s="615"/>
      <c r="H29" s="83"/>
      <c r="I29" s="615"/>
      <c r="K29" s="546"/>
      <c r="L29" s="615"/>
      <c r="M29" s="83"/>
      <c r="N29" s="615"/>
      <c r="O29" s="637"/>
      <c r="P29" s="640"/>
      <c r="Q29" s="638"/>
      <c r="R29" s="637"/>
      <c r="S29" s="638"/>
      <c r="T29" s="640"/>
    </row>
    <row r="30" spans="1:20" ht="33" customHeight="1">
      <c r="E30" s="79"/>
      <c r="F30" s="57"/>
    </row>
    <row r="31" spans="1:20" ht="33.6" customHeight="1">
      <c r="A31" s="59"/>
      <c r="B31" s="66"/>
      <c r="C31" s="66"/>
      <c r="D31" s="66"/>
      <c r="E31" s="68"/>
      <c r="F31" s="59"/>
      <c r="G31" s="59"/>
      <c r="H31" s="59"/>
      <c r="I31" s="59"/>
      <c r="J31" s="59"/>
      <c r="K31" s="69"/>
      <c r="L31" s="59"/>
      <c r="M31" s="59"/>
      <c r="N31" s="59"/>
      <c r="O31" s="320"/>
      <c r="P31" s="59"/>
      <c r="Q31" s="59"/>
    </row>
    <row r="32" spans="1:20" s="59" customFormat="1" ht="17.25" customHeight="1">
      <c r="A32" s="654" t="s">
        <v>457</v>
      </c>
      <c r="B32" s="654"/>
      <c r="C32" s="654"/>
      <c r="D32" s="654"/>
      <c r="E32" s="654"/>
      <c r="F32" s="654"/>
      <c r="G32" s="654"/>
      <c r="H32" s="654"/>
      <c r="I32" s="654"/>
      <c r="K32" s="69"/>
      <c r="O32" s="320"/>
      <c r="R32" s="364"/>
    </row>
    <row r="33" spans="1:18" s="59" customFormat="1" ht="31.9" customHeight="1">
      <c r="A33" s="57"/>
      <c r="B33" s="56"/>
      <c r="C33" s="56"/>
      <c r="D33" s="56"/>
      <c r="E33" s="58"/>
      <c r="F33" s="61"/>
      <c r="K33" s="84"/>
      <c r="O33" s="319"/>
      <c r="P33" s="57"/>
      <c r="Q33" s="57"/>
      <c r="R33" s="364"/>
    </row>
    <row r="34" spans="1:18">
      <c r="A34" s="85" t="s">
        <v>149</v>
      </c>
      <c r="B34" s="644" t="s">
        <v>150</v>
      </c>
      <c r="C34" s="644"/>
      <c r="D34" s="644"/>
      <c r="E34" s="86"/>
      <c r="G34" s="644" t="s">
        <v>152</v>
      </c>
      <c r="H34" s="644"/>
      <c r="I34" s="644"/>
    </row>
    <row r="35" spans="1:18" ht="45">
      <c r="A35" s="87" t="s">
        <v>151</v>
      </c>
      <c r="B35" s="649">
        <v>22580</v>
      </c>
      <c r="C35" s="649"/>
      <c r="D35" s="649"/>
      <c r="E35" s="88"/>
      <c r="G35" s="300" t="s">
        <v>614</v>
      </c>
      <c r="H35" s="159"/>
      <c r="I35" s="300" t="s">
        <v>471</v>
      </c>
      <c r="O35" s="321"/>
    </row>
    <row r="36" spans="1:18" ht="34.15" customHeight="1">
      <c r="A36" s="87" t="s">
        <v>153</v>
      </c>
      <c r="B36" s="649">
        <v>13848</v>
      </c>
      <c r="C36" s="649"/>
      <c r="D36" s="649"/>
      <c r="E36" s="88"/>
      <c r="F36" s="545">
        <v>1</v>
      </c>
      <c r="G36" s="613" t="s">
        <v>831</v>
      </c>
      <c r="H36" s="81"/>
      <c r="I36" s="651"/>
      <c r="L36" s="89"/>
      <c r="M36" s="89"/>
      <c r="N36" s="89"/>
      <c r="O36" s="539">
        <v>1</v>
      </c>
      <c r="P36" s="639" t="str">
        <f>CONCATENATE(IF(O36="","",IF(O36=1,'Base de Datos'!$E$249,IF(O36=2,'Base de Datos'!$E$250,IF(O36=3,'Base de Datos'!$E$251,IF(O36=4,'Base de Datos'!$E$252))))),"")</f>
        <v xml:space="preserve">La información emitida por la Entidad cumple plenamente con el objetivo de la pregunta.  </v>
      </c>
      <c r="Q36" s="279"/>
    </row>
    <row r="37" spans="1:18" ht="49.15" customHeight="1">
      <c r="A37" s="87" t="s">
        <v>154</v>
      </c>
      <c r="B37" s="649">
        <v>14859</v>
      </c>
      <c r="C37" s="649"/>
      <c r="D37" s="649"/>
      <c r="E37" s="88"/>
      <c r="F37" s="546"/>
      <c r="G37" s="615"/>
      <c r="H37" s="82"/>
      <c r="I37" s="652"/>
      <c r="K37" s="57"/>
      <c r="O37" s="540"/>
      <c r="P37" s="640"/>
      <c r="Q37" s="278"/>
    </row>
    <row r="38" spans="1:18" ht="41.45" customHeight="1">
      <c r="A38" s="87" t="s">
        <v>155</v>
      </c>
      <c r="B38" s="650"/>
      <c r="C38" s="650"/>
      <c r="D38" s="650"/>
      <c r="E38" s="88"/>
      <c r="F38" s="545">
        <v>2</v>
      </c>
      <c r="G38" s="613"/>
      <c r="H38" s="82"/>
      <c r="I38" s="651"/>
      <c r="K38" s="57"/>
      <c r="O38" s="637">
        <v>1</v>
      </c>
      <c r="P38" s="639" t="str">
        <f>CONCATENATE(IF(O38="","",IF(O38=1,'Base de Datos'!$E$249,IF(O38=2,'Base de Datos'!$E$250,IF(O38=3,'Base de Datos'!$E$251,IF(O38=4,'Base de Datos'!$E$252))))),"")</f>
        <v xml:space="preserve">La información emitida por la Entidad cumple plenamente con el objetivo de la pregunta.  </v>
      </c>
      <c r="Q38" s="279"/>
    </row>
    <row r="39" spans="1:18" ht="51" customHeight="1">
      <c r="A39" s="87" t="s">
        <v>156</v>
      </c>
      <c r="B39" s="650"/>
      <c r="C39" s="650"/>
      <c r="D39" s="650"/>
      <c r="E39" s="88"/>
      <c r="F39" s="546"/>
      <c r="G39" s="615"/>
      <c r="H39" s="83"/>
      <c r="I39" s="652"/>
      <c r="K39" s="57"/>
      <c r="O39" s="637"/>
      <c r="P39" s="640"/>
      <c r="Q39" s="278"/>
    </row>
    <row r="40" spans="1:18" ht="33.6" customHeight="1">
      <c r="A40" s="87" t="s">
        <v>157</v>
      </c>
      <c r="B40" s="650"/>
      <c r="C40" s="650"/>
      <c r="D40" s="650"/>
      <c r="E40" s="88"/>
      <c r="H40" s="61"/>
      <c r="K40" s="57"/>
    </row>
    <row r="41" spans="1:18" ht="33.6" customHeight="1">
      <c r="A41" s="87" t="s">
        <v>158</v>
      </c>
      <c r="B41" s="650"/>
      <c r="C41" s="650"/>
      <c r="D41" s="650"/>
      <c r="E41" s="88"/>
      <c r="H41" s="61"/>
      <c r="K41" s="57"/>
    </row>
    <row r="42" spans="1:18" ht="33.6" customHeight="1">
      <c r="A42" s="87" t="s">
        <v>159</v>
      </c>
      <c r="B42" s="650"/>
      <c r="C42" s="650"/>
      <c r="D42" s="650"/>
      <c r="E42" s="88"/>
      <c r="H42" s="61"/>
      <c r="K42" s="57"/>
    </row>
    <row r="43" spans="1:18" ht="33.6" customHeight="1">
      <c r="A43" s="87" t="s">
        <v>160</v>
      </c>
      <c r="B43" s="650"/>
      <c r="C43" s="650"/>
      <c r="D43" s="650"/>
      <c r="E43" s="88"/>
      <c r="H43" s="61"/>
      <c r="K43" s="57"/>
    </row>
    <row r="44" spans="1:18" ht="33.6" customHeight="1">
      <c r="A44" s="87" t="s">
        <v>161</v>
      </c>
      <c r="B44" s="650"/>
      <c r="C44" s="650"/>
      <c r="D44" s="650"/>
      <c r="E44" s="88"/>
      <c r="H44" s="61"/>
      <c r="K44" s="57"/>
    </row>
    <row r="45" spans="1:18" ht="33.6" customHeight="1">
      <c r="A45" s="87" t="s">
        <v>162</v>
      </c>
      <c r="B45" s="650"/>
      <c r="C45" s="650"/>
      <c r="D45" s="650"/>
      <c r="E45" s="88"/>
      <c r="H45" s="61"/>
      <c r="K45" s="57"/>
    </row>
    <row r="46" spans="1:18" ht="33.6" customHeight="1">
      <c r="A46" s="87" t="s">
        <v>163</v>
      </c>
      <c r="B46" s="650"/>
      <c r="C46" s="650"/>
      <c r="D46" s="650"/>
      <c r="E46" s="88"/>
      <c r="H46" s="61"/>
      <c r="K46" s="57"/>
    </row>
    <row r="47" spans="1:18" ht="33.6" customHeight="1">
      <c r="A47" s="87" t="s">
        <v>7</v>
      </c>
      <c r="B47" s="646">
        <f>IF(SUM(B35:D46)=0,"",SUM(B35:D46))</f>
        <v>51287</v>
      </c>
      <c r="C47" s="647"/>
      <c r="D47" s="648"/>
      <c r="E47" s="63"/>
      <c r="H47" s="61"/>
      <c r="K47" s="57"/>
    </row>
    <row r="48" spans="1:18" ht="27" customHeight="1"/>
    <row r="53" spans="6:6">
      <c r="F53" s="61" t="str">
        <f>IF(SUM(F49,F50,F51,F52)=0,"",SUM(F49,F50,F51,F52))</f>
        <v/>
      </c>
    </row>
  </sheetData>
  <sheetProtection password="CD91" sheet="1" objects="1" scenarios="1"/>
  <protectedRanges>
    <protectedRange sqref="B15:C18 G16:G17 G18:G19 I16:I17 I18:I19 L16:L17 L18:L19 N16:N17 N18:N19 B26:C28 G26:G27 G28:G29 I26:I27 I28:I29 L26:L27 L28:L29 N26:N27 N28:N29 B35:D46 G36:G37 G38:G39" name="Rango1"/>
  </protectedRanges>
  <mergeCells count="98">
    <mergeCell ref="C13:C14"/>
    <mergeCell ref="D13:D14"/>
    <mergeCell ref="G13:I13"/>
    <mergeCell ref="I16:I17"/>
    <mergeCell ref="O36:O37"/>
    <mergeCell ref="C24:C25"/>
    <mergeCell ref="I18:I19"/>
    <mergeCell ref="B34:D34"/>
    <mergeCell ref="B35:D35"/>
    <mergeCell ref="I28:I29"/>
    <mergeCell ref="D24:D25"/>
    <mergeCell ref="A32:I32"/>
    <mergeCell ref="F28:F29"/>
    <mergeCell ref="G28:G29"/>
    <mergeCell ref="A24:A25"/>
    <mergeCell ref="B24:B25"/>
    <mergeCell ref="O38:O39"/>
    <mergeCell ref="P36:P37"/>
    <mergeCell ref="P38:P39"/>
    <mergeCell ref="F36:F37"/>
    <mergeCell ref="G36:G37"/>
    <mergeCell ref="I36:I37"/>
    <mergeCell ref="F38:F39"/>
    <mergeCell ref="G38:G39"/>
    <mergeCell ref="I38:I39"/>
    <mergeCell ref="B47:D47"/>
    <mergeCell ref="B36:D36"/>
    <mergeCell ref="B37:D37"/>
    <mergeCell ref="B38:D38"/>
    <mergeCell ref="B45:D45"/>
    <mergeCell ref="B46:D46"/>
    <mergeCell ref="B39:D39"/>
    <mergeCell ref="B40:D40"/>
    <mergeCell ref="B41:D41"/>
    <mergeCell ref="B42:D42"/>
    <mergeCell ref="B43:D43"/>
    <mergeCell ref="B44:D44"/>
    <mergeCell ref="A10:N10"/>
    <mergeCell ref="G24:I24"/>
    <mergeCell ref="L24:N24"/>
    <mergeCell ref="G26:G27"/>
    <mergeCell ref="I26:I27"/>
    <mergeCell ref="F26:F27"/>
    <mergeCell ref="K26:K27"/>
    <mergeCell ref="L26:L27"/>
    <mergeCell ref="N26:N27"/>
    <mergeCell ref="K18:K19"/>
    <mergeCell ref="L18:L19"/>
    <mergeCell ref="N18:N19"/>
    <mergeCell ref="G16:G17"/>
    <mergeCell ref="F16:F17"/>
    <mergeCell ref="F18:F19"/>
    <mergeCell ref="G18:G19"/>
    <mergeCell ref="G34:I34"/>
    <mergeCell ref="K28:K29"/>
    <mergeCell ref="L28:L29"/>
    <mergeCell ref="N28:N29"/>
    <mergeCell ref="O26:O27"/>
    <mergeCell ref="P26:P27"/>
    <mergeCell ref="Q26:Q27"/>
    <mergeCell ref="O28:O29"/>
    <mergeCell ref="P28:P29"/>
    <mergeCell ref="Q28:Q29"/>
    <mergeCell ref="O13:P13"/>
    <mergeCell ref="Q16:Q17"/>
    <mergeCell ref="A7:N7"/>
    <mergeCell ref="A2:N2"/>
    <mergeCell ref="A3:N3"/>
    <mergeCell ref="A4:N4"/>
    <mergeCell ref="A5:N5"/>
    <mergeCell ref="A8:N8"/>
    <mergeCell ref="P16:P17"/>
    <mergeCell ref="O16:O17"/>
    <mergeCell ref="L13:N13"/>
    <mergeCell ref="K16:K17"/>
    <mergeCell ref="L16:L17"/>
    <mergeCell ref="N16:N17"/>
    <mergeCell ref="A13:A14"/>
    <mergeCell ref="B13:B14"/>
    <mergeCell ref="R18:R19"/>
    <mergeCell ref="S18:S19"/>
    <mergeCell ref="T18:T19"/>
    <mergeCell ref="O25:Q25"/>
    <mergeCell ref="R25:T25"/>
    <mergeCell ref="P18:P19"/>
    <mergeCell ref="Q18:Q19"/>
    <mergeCell ref="O18:O19"/>
    <mergeCell ref="O15:Q15"/>
    <mergeCell ref="R15:T15"/>
    <mergeCell ref="R16:R17"/>
    <mergeCell ref="S16:S17"/>
    <mergeCell ref="T16:T17"/>
    <mergeCell ref="R26:R27"/>
    <mergeCell ref="S26:S27"/>
    <mergeCell ref="T26:T27"/>
    <mergeCell ref="R28:R29"/>
    <mergeCell ref="S28:S29"/>
    <mergeCell ref="T28:T29"/>
  </mergeCells>
  <conditionalFormatting sqref="H26:H29 B38:E46 H17:H19 E35:E37">
    <cfRule type="cellIs" dxfId="278" priority="85" operator="equal">
      <formula>#REF!</formula>
    </cfRule>
  </conditionalFormatting>
  <conditionalFormatting sqref="M26:M29 M17:M19">
    <cfRule type="cellIs" dxfId="277" priority="60" operator="equal">
      <formula>#REF!</formula>
    </cfRule>
  </conditionalFormatting>
  <conditionalFormatting sqref="H36:H39">
    <cfRule type="cellIs" dxfId="276" priority="59" operator="equal">
      <formula>#REF!</formula>
    </cfRule>
  </conditionalFormatting>
  <conditionalFormatting sqref="I16:I19 G16:G19 L16:L19 N16:N19 G26:G29 I26:I29 L26:L29 N26:N29 G36:G39 I36:I39">
    <cfRule type="cellIs" dxfId="275" priority="58" operator="equal">
      <formula>$N$37</formula>
    </cfRule>
  </conditionalFormatting>
  <conditionalFormatting sqref="B38:D46">
    <cfRule type="cellIs" dxfId="274" priority="57" operator="equal">
      <formula>$L$40</formula>
    </cfRule>
  </conditionalFormatting>
  <conditionalFormatting sqref="O16">
    <cfRule type="cellIs" dxfId="273" priority="56" operator="equal">
      <formula>2</formula>
    </cfRule>
  </conditionalFormatting>
  <conditionalFormatting sqref="O16">
    <cfRule type="cellIs" dxfId="272" priority="53" operator="equal">
      <formula>4</formula>
    </cfRule>
    <cfRule type="cellIs" dxfId="271" priority="54" operator="equal">
      <formula>3</formula>
    </cfRule>
    <cfRule type="cellIs" dxfId="270" priority="55" operator="equal">
      <formula>1</formula>
    </cfRule>
  </conditionalFormatting>
  <conditionalFormatting sqref="O38:O39">
    <cfRule type="cellIs" dxfId="269" priority="33" operator="equal">
      <formula>4</formula>
    </cfRule>
    <cfRule type="cellIs" dxfId="268" priority="34" operator="equal">
      <formula>3</formula>
    </cfRule>
    <cfRule type="cellIs" dxfId="267" priority="35" operator="equal">
      <formula>1</formula>
    </cfRule>
  </conditionalFormatting>
  <conditionalFormatting sqref="O18">
    <cfRule type="cellIs" dxfId="266" priority="52" operator="equal">
      <formula>2</formula>
    </cfRule>
  </conditionalFormatting>
  <conditionalFormatting sqref="O18">
    <cfRule type="cellIs" dxfId="265" priority="49" operator="equal">
      <formula>4</formula>
    </cfRule>
    <cfRule type="cellIs" dxfId="264" priority="50" operator="equal">
      <formula>3</formula>
    </cfRule>
    <cfRule type="cellIs" dxfId="263" priority="51" operator="equal">
      <formula>1</formula>
    </cfRule>
  </conditionalFormatting>
  <conditionalFormatting sqref="R16">
    <cfRule type="cellIs" dxfId="262" priority="32" operator="equal">
      <formula>2</formula>
    </cfRule>
  </conditionalFormatting>
  <conditionalFormatting sqref="R16">
    <cfRule type="cellIs" dxfId="261" priority="29" operator="equal">
      <formula>4</formula>
    </cfRule>
    <cfRule type="cellIs" dxfId="260" priority="30" operator="equal">
      <formula>3</formula>
    </cfRule>
    <cfRule type="cellIs" dxfId="259" priority="31" operator="equal">
      <formula>1</formula>
    </cfRule>
  </conditionalFormatting>
  <conditionalFormatting sqref="R18">
    <cfRule type="cellIs" dxfId="258" priority="28" operator="equal">
      <formula>2</formula>
    </cfRule>
  </conditionalFormatting>
  <conditionalFormatting sqref="R18">
    <cfRule type="cellIs" dxfId="257" priority="25" operator="equal">
      <formula>4</formula>
    </cfRule>
    <cfRule type="cellIs" dxfId="256" priority="26" operator="equal">
      <formula>3</formula>
    </cfRule>
    <cfRule type="cellIs" dxfId="255" priority="27" operator="equal">
      <formula>1</formula>
    </cfRule>
  </conditionalFormatting>
  <conditionalFormatting sqref="O36">
    <cfRule type="cellIs" dxfId="254" priority="40" operator="equal">
      <formula>2</formula>
    </cfRule>
  </conditionalFormatting>
  <conditionalFormatting sqref="O36:O37">
    <cfRule type="cellIs" dxfId="253" priority="37" operator="equal">
      <formula>4</formula>
    </cfRule>
    <cfRule type="cellIs" dxfId="252" priority="38" operator="equal">
      <formula>3</formula>
    </cfRule>
    <cfRule type="cellIs" dxfId="251" priority="39" operator="equal">
      <formula>1</formula>
    </cfRule>
  </conditionalFormatting>
  <conditionalFormatting sqref="O38">
    <cfRule type="cellIs" dxfId="250" priority="36" operator="equal">
      <formula>2</formula>
    </cfRule>
  </conditionalFormatting>
  <conditionalFormatting sqref="O26">
    <cfRule type="cellIs" dxfId="249" priority="24" operator="equal">
      <formula>2</formula>
    </cfRule>
  </conditionalFormatting>
  <conditionalFormatting sqref="O26">
    <cfRule type="cellIs" dxfId="248" priority="21" operator="equal">
      <formula>4</formula>
    </cfRule>
    <cfRule type="cellIs" dxfId="247" priority="22" operator="equal">
      <formula>3</formula>
    </cfRule>
    <cfRule type="cellIs" dxfId="246" priority="23" operator="equal">
      <formula>1</formula>
    </cfRule>
  </conditionalFormatting>
  <conditionalFormatting sqref="O28">
    <cfRule type="cellIs" dxfId="245" priority="20" operator="equal">
      <formula>2</formula>
    </cfRule>
  </conditionalFormatting>
  <conditionalFormatting sqref="O28">
    <cfRule type="cellIs" dxfId="244" priority="17" operator="equal">
      <formula>4</formula>
    </cfRule>
    <cfRule type="cellIs" dxfId="243" priority="18" operator="equal">
      <formula>3</formula>
    </cfRule>
    <cfRule type="cellIs" dxfId="242" priority="19" operator="equal">
      <formula>1</formula>
    </cfRule>
  </conditionalFormatting>
  <conditionalFormatting sqref="R26">
    <cfRule type="cellIs" dxfId="241" priority="16" operator="equal">
      <formula>2</formula>
    </cfRule>
  </conditionalFormatting>
  <conditionalFormatting sqref="R26">
    <cfRule type="cellIs" dxfId="240" priority="13" operator="equal">
      <formula>4</formula>
    </cfRule>
    <cfRule type="cellIs" dxfId="239" priority="14" operator="equal">
      <formula>3</formula>
    </cfRule>
    <cfRule type="cellIs" dxfId="238" priority="15" operator="equal">
      <formula>1</formula>
    </cfRule>
  </conditionalFormatting>
  <conditionalFormatting sqref="R28">
    <cfRule type="cellIs" dxfId="237" priority="12" operator="equal">
      <formula>2</formula>
    </cfRule>
  </conditionalFormatting>
  <conditionalFormatting sqref="R28">
    <cfRule type="cellIs" dxfId="236" priority="9" operator="equal">
      <formula>4</formula>
    </cfRule>
    <cfRule type="cellIs" dxfId="235" priority="10" operator="equal">
      <formula>3</formula>
    </cfRule>
    <cfRule type="cellIs" dxfId="234" priority="11" operator="equal">
      <formula>1</formula>
    </cfRule>
  </conditionalFormatting>
  <conditionalFormatting sqref="B15:C18">
    <cfRule type="cellIs" dxfId="233" priority="6" operator="equal">
      <formula>#REF!</formula>
    </cfRule>
  </conditionalFormatting>
  <conditionalFormatting sqref="B15:C18">
    <cfRule type="cellIs" dxfId="232" priority="5" operator="equal">
      <formula>$O$10</formula>
    </cfRule>
  </conditionalFormatting>
  <conditionalFormatting sqref="B26:C28">
    <cfRule type="cellIs" dxfId="231" priority="4" operator="equal">
      <formula>#REF!</formula>
    </cfRule>
  </conditionalFormatting>
  <conditionalFormatting sqref="B26:C28">
    <cfRule type="cellIs" dxfId="230" priority="3" operator="equal">
      <formula>$P$1</formula>
    </cfRule>
  </conditionalFormatting>
  <conditionalFormatting sqref="B35:D37">
    <cfRule type="cellIs" dxfId="229" priority="2" operator="equal">
      <formula>#REF!</formula>
    </cfRule>
  </conditionalFormatting>
  <conditionalFormatting sqref="B35:D37">
    <cfRule type="cellIs" dxfId="228" priority="1" operator="equal">
      <formula>$L$40</formula>
    </cfRule>
  </conditionalFormatting>
  <dataValidations disablePrompts="1" count="8">
    <dataValidation type="list" allowBlank="1" showInputMessage="1" showErrorMessage="1" sqref="R18">
      <formula1>$D$249:$D$252</formula1>
    </dataValidation>
    <dataValidation type="list" allowBlank="1" showInputMessage="1" showErrorMessage="1" sqref="O16">
      <formula1>$D$249:$D$252</formula1>
    </dataValidation>
    <dataValidation type="list" allowBlank="1" showInputMessage="1" showErrorMessage="1" sqref="O18">
      <formula1>$D$249:$D$252</formula1>
    </dataValidation>
    <dataValidation type="list" allowBlank="1" showInputMessage="1" showErrorMessage="1" sqref="R16">
      <formula1>$D$249:$D$252</formula1>
    </dataValidation>
    <dataValidation type="list" allowBlank="1" showInputMessage="1" showErrorMessage="1" sqref="R28">
      <formula1>$D$249:$D$252</formula1>
    </dataValidation>
    <dataValidation type="list" allowBlank="1" showInputMessage="1" showErrorMessage="1" sqref="O26">
      <formula1>$D$249:$D$252</formula1>
    </dataValidation>
    <dataValidation type="list" allowBlank="1" showInputMessage="1" showErrorMessage="1" sqref="O28">
      <formula1>$D$249:$D$252</formula1>
    </dataValidation>
    <dataValidation type="list" allowBlank="1" showInputMessage="1" showErrorMessage="1" sqref="R26">
      <formula1>$D$249:$D$252</formula1>
    </dataValidation>
  </dataValidations>
  <pageMargins left="0.23622047244094491" right="0.23622047244094491" top="0.74803149606299213" bottom="0.74803149606299213" header="0.31496062992125984" footer="0.31496062992125984"/>
  <pageSetup scale="55" fitToHeight="0" orientation="landscape" r:id="rId1"/>
  <rowBreaks count="1" manualBreakCount="1">
    <brk id="20" max="13"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de Datos'!$D$249:$D$252</xm:f>
          </x14:formula1>
          <xm:sqref>O36:O39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BB1B3D"/>
  </sheetPr>
  <dimension ref="A2:S224"/>
  <sheetViews>
    <sheetView showGridLines="0" view="pageBreakPreview" zoomScale="70" zoomScaleNormal="80" zoomScaleSheetLayoutView="70" workbookViewId="0"/>
  </sheetViews>
  <sheetFormatPr baseColWidth="10" defaultColWidth="11" defaultRowHeight="15.75"/>
  <cols>
    <col min="1" max="1" width="5.875" style="59" customWidth="1"/>
    <col min="2" max="2" width="11" style="59"/>
    <col min="3" max="3" width="37.75" style="59" customWidth="1"/>
    <col min="4" max="4" width="13.5" style="59" bestFit="1" customWidth="1"/>
    <col min="5" max="5" width="13.25" style="59" bestFit="1" customWidth="1"/>
    <col min="6" max="6" width="13.25" style="59" customWidth="1"/>
    <col min="7" max="7" width="12.75" style="59" customWidth="1"/>
    <col min="8" max="8" width="42.25" style="59" customWidth="1"/>
    <col min="9" max="9" width="42.25" style="68" customWidth="1"/>
    <col min="10" max="10" width="2.875" style="66" customWidth="1"/>
    <col min="11" max="11" width="40.5" style="59" customWidth="1"/>
    <col min="12" max="12" width="8.75" style="59" customWidth="1"/>
    <col min="13" max="13" width="40.5" style="59" customWidth="1"/>
    <col min="14" max="14" width="3.75" style="320" customWidth="1"/>
    <col min="15" max="16" width="35" style="59" customWidth="1"/>
    <col min="17" max="17" width="0.625" style="59" customWidth="1"/>
    <col min="18" max="16384" width="11" style="59"/>
  </cols>
  <sheetData>
    <row r="2" spans="1:19" s="28" customFormat="1" ht="19.5" customHeight="1">
      <c r="A2" s="527" t="s">
        <v>472</v>
      </c>
      <c r="B2" s="527"/>
      <c r="C2" s="527"/>
      <c r="D2" s="527"/>
      <c r="E2" s="527"/>
      <c r="F2" s="527"/>
      <c r="G2" s="527"/>
      <c r="H2" s="527"/>
      <c r="I2" s="527"/>
      <c r="J2" s="527"/>
      <c r="K2" s="527"/>
      <c r="L2" s="527"/>
      <c r="M2" s="527"/>
      <c r="N2" s="27"/>
      <c r="O2" s="27"/>
      <c r="P2" s="27"/>
      <c r="Q2" s="27"/>
      <c r="R2" s="27"/>
    </row>
    <row r="3" spans="1:19" s="292" customFormat="1" ht="14.25" customHeight="1">
      <c r="A3" s="528" t="s">
        <v>473</v>
      </c>
      <c r="B3" s="528"/>
      <c r="C3" s="528"/>
      <c r="D3" s="528"/>
      <c r="E3" s="528"/>
      <c r="F3" s="528"/>
      <c r="G3" s="528"/>
      <c r="H3" s="528"/>
      <c r="I3" s="528"/>
      <c r="J3" s="528"/>
      <c r="K3" s="528"/>
      <c r="L3" s="528"/>
      <c r="M3" s="528"/>
      <c r="N3" s="527"/>
      <c r="O3" s="527"/>
      <c r="P3" s="304"/>
      <c r="Q3" s="304"/>
      <c r="R3" s="304"/>
    </row>
    <row r="4" spans="1:19" s="292" customFormat="1" ht="14.25" customHeight="1">
      <c r="A4" s="528" t="s">
        <v>474</v>
      </c>
      <c r="B4" s="528"/>
      <c r="C4" s="528"/>
      <c r="D4" s="528"/>
      <c r="E4" s="528"/>
      <c r="F4" s="528"/>
      <c r="G4" s="528"/>
      <c r="H4" s="528"/>
      <c r="I4" s="528"/>
      <c r="J4" s="528"/>
      <c r="K4" s="528"/>
      <c r="L4" s="528"/>
      <c r="M4" s="528"/>
      <c r="N4" s="527"/>
      <c r="O4" s="527"/>
      <c r="P4" s="304"/>
      <c r="Q4" s="304"/>
      <c r="R4" s="304"/>
    </row>
    <row r="5" spans="1:19" s="292" customFormat="1" ht="14.25" customHeight="1">
      <c r="A5" s="528" t="s">
        <v>526</v>
      </c>
      <c r="B5" s="528"/>
      <c r="C5" s="528"/>
      <c r="D5" s="528"/>
      <c r="E5" s="528"/>
      <c r="F5" s="528"/>
      <c r="G5" s="528"/>
      <c r="H5" s="528"/>
      <c r="I5" s="528"/>
      <c r="J5" s="528"/>
      <c r="K5" s="528"/>
      <c r="L5" s="528"/>
      <c r="M5" s="528"/>
      <c r="N5" s="527"/>
      <c r="O5" s="527"/>
      <c r="P5" s="304"/>
      <c r="Q5" s="304"/>
      <c r="R5" s="304"/>
    </row>
    <row r="6" spans="1:19" s="292" customFormat="1" ht="16.5" customHeight="1">
      <c r="C6" s="293"/>
      <c r="D6" s="293"/>
      <c r="E6" s="293"/>
      <c r="F6" s="293"/>
      <c r="G6" s="293"/>
      <c r="H6" s="293"/>
      <c r="I6" s="499"/>
      <c r="J6" s="293"/>
      <c r="K6" s="293"/>
      <c r="L6" s="293"/>
      <c r="M6" s="293"/>
      <c r="N6" s="296"/>
      <c r="O6" s="293"/>
      <c r="P6" s="293"/>
      <c r="Q6" s="293"/>
      <c r="R6" s="293"/>
    </row>
    <row r="7" spans="1:19" s="28" customFormat="1" ht="30" customHeight="1">
      <c r="A7" s="526" t="str">
        <f>CONCATENATE(Portada!A8:J8)</f>
        <v>Zacatecas</v>
      </c>
      <c r="B7" s="526"/>
      <c r="C7" s="526"/>
      <c r="D7" s="526"/>
      <c r="E7" s="526"/>
      <c r="F7" s="526"/>
      <c r="G7" s="526"/>
      <c r="H7" s="526"/>
      <c r="I7" s="526"/>
      <c r="J7" s="526"/>
      <c r="K7" s="526"/>
      <c r="L7" s="526"/>
      <c r="M7" s="526"/>
      <c r="R7" s="302"/>
      <c r="S7" s="302"/>
    </row>
    <row r="8" spans="1:19" s="28" customFormat="1" ht="42.75" customHeight="1">
      <c r="A8" s="529" t="s">
        <v>613</v>
      </c>
      <c r="B8" s="529"/>
      <c r="C8" s="529"/>
      <c r="D8" s="529"/>
      <c r="E8" s="529"/>
      <c r="F8" s="529"/>
      <c r="G8" s="529"/>
      <c r="H8" s="529"/>
      <c r="I8" s="529"/>
      <c r="J8" s="529"/>
      <c r="K8" s="529"/>
      <c r="L8" s="529"/>
      <c r="M8" s="529"/>
      <c r="N8" s="312"/>
      <c r="O8" s="294"/>
      <c r="P8" s="55"/>
      <c r="Q8" s="55"/>
      <c r="R8" s="55"/>
      <c r="S8" s="55"/>
    </row>
    <row r="9" spans="1:19" s="57" customFormat="1" ht="18">
      <c r="B9" s="56"/>
      <c r="C9" s="56"/>
      <c r="D9" s="56"/>
      <c r="E9" s="58"/>
      <c r="F9" s="61"/>
      <c r="I9" s="58"/>
      <c r="L9" s="61"/>
      <c r="N9" s="319"/>
      <c r="O9" s="305"/>
    </row>
    <row r="10" spans="1:19" s="57" customFormat="1" ht="18.75" customHeight="1">
      <c r="A10" s="645" t="s">
        <v>734</v>
      </c>
      <c r="B10" s="645"/>
      <c r="C10" s="645"/>
      <c r="D10" s="645"/>
      <c r="E10" s="645"/>
      <c r="F10" s="645"/>
      <c r="G10" s="645"/>
      <c r="H10" s="645"/>
      <c r="I10" s="645"/>
      <c r="J10" s="645"/>
      <c r="K10" s="645"/>
      <c r="L10" s="645"/>
      <c r="M10" s="645"/>
      <c r="N10" s="334"/>
    </row>
    <row r="11" spans="1:19" ht="22.5" customHeight="1"/>
    <row r="12" spans="1:19" s="380" customFormat="1" ht="32.25" customHeight="1">
      <c r="A12" s="675" t="s">
        <v>733</v>
      </c>
      <c r="B12" s="675"/>
      <c r="C12" s="675"/>
      <c r="D12" s="675"/>
      <c r="E12" s="675"/>
      <c r="F12" s="675"/>
      <c r="G12" s="675"/>
      <c r="H12" s="675"/>
      <c r="I12" s="675"/>
      <c r="J12" s="675"/>
      <c r="K12" s="675"/>
      <c r="L12" s="675"/>
      <c r="M12" s="675"/>
      <c r="N12" s="379"/>
    </row>
    <row r="13" spans="1:19" ht="9" customHeight="1"/>
    <row r="14" spans="1:19" ht="104.45" customHeight="1">
      <c r="A14" s="285" t="s">
        <v>550</v>
      </c>
      <c r="B14" s="670" t="s">
        <v>476</v>
      </c>
      <c r="C14" s="670"/>
      <c r="D14" s="285" t="s">
        <v>23</v>
      </c>
      <c r="E14" s="285" t="s">
        <v>24</v>
      </c>
      <c r="F14" s="285" t="s">
        <v>551</v>
      </c>
      <c r="G14" s="285" t="s">
        <v>785</v>
      </c>
      <c r="H14" s="503" t="s">
        <v>786</v>
      </c>
      <c r="I14" s="500"/>
      <c r="J14" s="92"/>
      <c r="K14" s="300" t="s">
        <v>25</v>
      </c>
      <c r="L14" s="60"/>
      <c r="M14" s="93"/>
      <c r="N14" s="561" t="s">
        <v>622</v>
      </c>
      <c r="O14" s="561"/>
      <c r="P14" s="658" t="s">
        <v>623</v>
      </c>
      <c r="Q14" s="659"/>
    </row>
    <row r="15" spans="1:19" ht="19.899999999999999" customHeight="1">
      <c r="A15" s="285">
        <v>1</v>
      </c>
      <c r="B15" s="682" t="s">
        <v>832</v>
      </c>
      <c r="C15" s="682"/>
      <c r="D15" s="498">
        <v>3052</v>
      </c>
      <c r="E15" s="498">
        <v>429</v>
      </c>
      <c r="F15" s="497">
        <v>1831</v>
      </c>
      <c r="G15" s="490">
        <f>IFERROR(F15/(D15-E15),"")</f>
        <v>0.69805566145634768</v>
      </c>
      <c r="H15" s="491" t="str">
        <f>IF(G15&gt;=100.9%,"El % de educandos activos con módulo vinculado no puede ser mayor a 100%, favor de modificar la información.","")</f>
        <v/>
      </c>
      <c r="I15" s="501"/>
      <c r="J15" s="676">
        <v>1</v>
      </c>
      <c r="K15" s="677" t="s">
        <v>843</v>
      </c>
      <c r="L15" s="60"/>
      <c r="M15" s="93"/>
      <c r="N15" s="660">
        <v>3</v>
      </c>
      <c r="O15" s="663" t="str">
        <f>CONCATENATE(IF(N15="","",IF(N15=1,'Base de Datos'!$E$249,IF(N15=2,'Base de Datos'!$E$250,IF(N15=3,'Base de Datos'!$E$251,IF(N15=4,'Base de Datos'!$E$252))))),"")</f>
        <v xml:space="preserve">La información emitida por la Entidad cumple parcialmente con el objetivo de la pregunta. </v>
      </c>
      <c r="P15" s="666"/>
    </row>
    <row r="16" spans="1:19" ht="19.899999999999999" customHeight="1">
      <c r="A16" s="285">
        <v>2</v>
      </c>
      <c r="B16" s="682" t="s">
        <v>833</v>
      </c>
      <c r="C16" s="682"/>
      <c r="D16" s="498">
        <v>1665</v>
      </c>
      <c r="E16" s="498">
        <v>388</v>
      </c>
      <c r="F16" s="497">
        <v>1139</v>
      </c>
      <c r="G16" s="490">
        <f t="shared" ref="G16:G48" si="0">IFERROR(F16/(D16-E16),"")</f>
        <v>0.89193422083007046</v>
      </c>
      <c r="H16" s="491" t="str">
        <f t="shared" ref="H16:H47" si="1">IF(G16&gt;=100.9%,"El % de educandos activos con módulo vinculado no puede ser mayor a 100%, favor de modificar la información.","")</f>
        <v/>
      </c>
      <c r="I16" s="501"/>
      <c r="J16" s="676"/>
      <c r="K16" s="677"/>
      <c r="L16" s="60"/>
      <c r="M16" s="94"/>
      <c r="N16" s="661"/>
      <c r="O16" s="664"/>
      <c r="P16" s="667"/>
    </row>
    <row r="17" spans="1:16" ht="20.45" customHeight="1">
      <c r="A17" s="285">
        <v>3</v>
      </c>
      <c r="B17" s="682" t="s">
        <v>834</v>
      </c>
      <c r="C17" s="682"/>
      <c r="D17" s="498">
        <v>1662</v>
      </c>
      <c r="E17" s="498">
        <v>177</v>
      </c>
      <c r="F17" s="497">
        <v>1340</v>
      </c>
      <c r="G17" s="490">
        <f t="shared" si="0"/>
        <v>0.90235690235690236</v>
      </c>
      <c r="H17" s="491" t="str">
        <f t="shared" si="1"/>
        <v/>
      </c>
      <c r="I17" s="501"/>
      <c r="J17" s="676"/>
      <c r="K17" s="677"/>
      <c r="L17" s="62"/>
      <c r="M17" s="94"/>
      <c r="N17" s="661"/>
      <c r="O17" s="664" t="str">
        <f>CONCATENATE(IF(N17="","",IF(N17=1,'Base de Datos'!$E$249,IF(N17=2,'Base de Datos'!$E$250,IF(N17=3,'Base de Datos'!$E$251,IF(N17=4,'Base de Datos'!$E$252))))),"")</f>
        <v/>
      </c>
      <c r="P17" s="667"/>
    </row>
    <row r="18" spans="1:16" ht="19.899999999999999" customHeight="1">
      <c r="A18" s="285">
        <v>4</v>
      </c>
      <c r="B18" s="682" t="s">
        <v>835</v>
      </c>
      <c r="C18" s="682"/>
      <c r="D18" s="498">
        <v>1253</v>
      </c>
      <c r="E18" s="498">
        <v>129</v>
      </c>
      <c r="F18" s="497">
        <v>947</v>
      </c>
      <c r="G18" s="490">
        <f t="shared" si="0"/>
        <v>0.84252669039145911</v>
      </c>
      <c r="H18" s="491" t="str">
        <f t="shared" si="1"/>
        <v/>
      </c>
      <c r="I18" s="501"/>
      <c r="J18" s="676"/>
      <c r="K18" s="677"/>
      <c r="L18" s="62"/>
      <c r="M18" s="94"/>
      <c r="N18" s="661"/>
      <c r="O18" s="664"/>
      <c r="P18" s="667"/>
    </row>
    <row r="19" spans="1:16" ht="19.899999999999999" customHeight="1">
      <c r="A19" s="285">
        <v>5</v>
      </c>
      <c r="B19" s="682" t="s">
        <v>836</v>
      </c>
      <c r="C19" s="682"/>
      <c r="D19" s="498">
        <v>1255</v>
      </c>
      <c r="E19" s="498">
        <v>95</v>
      </c>
      <c r="F19" s="497">
        <v>959</v>
      </c>
      <c r="G19" s="490">
        <f t="shared" si="0"/>
        <v>0.8267241379310345</v>
      </c>
      <c r="H19" s="491" t="str">
        <f t="shared" si="1"/>
        <v/>
      </c>
      <c r="I19" s="501"/>
      <c r="J19" s="676"/>
      <c r="K19" s="677"/>
      <c r="L19" s="62"/>
      <c r="M19" s="94"/>
      <c r="N19" s="661"/>
      <c r="O19" s="664" t="str">
        <f>CONCATENATE(IF(N19="","",IF(N19=1,'Base de Datos'!$E$249,IF(N19=2,'Base de Datos'!$E$250,IF(N19=3,'Base de Datos'!$E$251,IF(N19=4,'Base de Datos'!$E$252))))),"")</f>
        <v/>
      </c>
      <c r="P19" s="667"/>
    </row>
    <row r="20" spans="1:16" ht="29.45" customHeight="1">
      <c r="A20" s="285">
        <v>6</v>
      </c>
      <c r="B20" s="682" t="s">
        <v>837</v>
      </c>
      <c r="C20" s="682"/>
      <c r="D20" s="498">
        <v>1140</v>
      </c>
      <c r="E20" s="498">
        <v>9</v>
      </c>
      <c r="F20" s="497">
        <v>976</v>
      </c>
      <c r="G20" s="490">
        <f t="shared" si="0"/>
        <v>0.86295313881520774</v>
      </c>
      <c r="H20" s="491" t="str">
        <f t="shared" si="1"/>
        <v/>
      </c>
      <c r="I20" s="501"/>
      <c r="J20" s="676"/>
      <c r="K20" s="677"/>
      <c r="M20" s="68"/>
      <c r="N20" s="662"/>
      <c r="O20" s="665"/>
      <c r="P20" s="668"/>
    </row>
    <row r="21" spans="1:16" ht="19.899999999999999" customHeight="1">
      <c r="A21" s="285">
        <v>7</v>
      </c>
      <c r="B21" s="682" t="s">
        <v>838</v>
      </c>
      <c r="C21" s="682"/>
      <c r="D21" s="498">
        <v>1325</v>
      </c>
      <c r="E21" s="498">
        <v>283</v>
      </c>
      <c r="F21" s="497">
        <v>775</v>
      </c>
      <c r="G21" s="494">
        <f t="shared" si="0"/>
        <v>0.7437619961612284</v>
      </c>
      <c r="H21" s="491" t="str">
        <f t="shared" si="1"/>
        <v/>
      </c>
      <c r="I21" s="501"/>
      <c r="J21" s="676">
        <v>2</v>
      </c>
      <c r="K21" s="677" t="s">
        <v>844</v>
      </c>
      <c r="M21" s="91"/>
      <c r="N21" s="539">
        <v>2</v>
      </c>
      <c r="O21" s="664" t="str">
        <f>CONCATENATE(IF(N21="","",IF(N21=1,'Base de Datos'!$E$249,IF(N21=2,'Base de Datos'!$E$250,IF(N21=3,'Base de Datos'!$E$251,IF(N21=4,'Base de Datos'!$E$252))))),"")</f>
        <v xml:space="preserve">La información emitida por la Entidad cumple de manera satisfactoria con el objetivo de la pregunta. </v>
      </c>
      <c r="P21" s="666"/>
    </row>
    <row r="22" spans="1:16" ht="19.899999999999999" customHeight="1">
      <c r="A22" s="285">
        <v>8</v>
      </c>
      <c r="B22" s="682" t="s">
        <v>839</v>
      </c>
      <c r="C22" s="682"/>
      <c r="D22" s="498">
        <v>1514</v>
      </c>
      <c r="E22" s="498">
        <v>45</v>
      </c>
      <c r="F22" s="497">
        <v>1209</v>
      </c>
      <c r="G22" s="490">
        <f t="shared" si="0"/>
        <v>0.82300884955752207</v>
      </c>
      <c r="H22" s="491" t="str">
        <f t="shared" si="1"/>
        <v/>
      </c>
      <c r="I22" s="501"/>
      <c r="J22" s="676"/>
      <c r="K22" s="677"/>
      <c r="M22" s="91"/>
      <c r="N22" s="540"/>
      <c r="O22" s="664"/>
      <c r="P22" s="667"/>
    </row>
    <row r="23" spans="1:16" ht="20.45" customHeight="1">
      <c r="A23" s="285">
        <v>9</v>
      </c>
      <c r="B23" s="682" t="s">
        <v>840</v>
      </c>
      <c r="C23" s="682"/>
      <c r="D23" s="498">
        <v>1716</v>
      </c>
      <c r="E23" s="498">
        <v>279</v>
      </c>
      <c r="F23" s="497">
        <v>1074</v>
      </c>
      <c r="G23" s="490">
        <f t="shared" si="0"/>
        <v>0.74739039665970775</v>
      </c>
      <c r="H23" s="491" t="str">
        <f t="shared" si="1"/>
        <v/>
      </c>
      <c r="I23" s="501"/>
      <c r="J23" s="676"/>
      <c r="K23" s="677"/>
      <c r="N23" s="540"/>
      <c r="O23" s="664" t="str">
        <f>CONCATENATE(IF(N23="","",IF(N23=1,'Base de Datos'!$E$249,IF(N23=2,'Base de Datos'!$E$250,IF(N23=3,'Base de Datos'!$E$251,IF(N23=4,'Base de Datos'!$E$252))))),"")</f>
        <v/>
      </c>
      <c r="P23" s="667"/>
    </row>
    <row r="24" spans="1:16" ht="21.6" customHeight="1">
      <c r="A24" s="285">
        <v>10</v>
      </c>
      <c r="B24" s="682" t="s">
        <v>841</v>
      </c>
      <c r="C24" s="682"/>
      <c r="D24" s="498">
        <v>3853</v>
      </c>
      <c r="E24" s="498">
        <v>503</v>
      </c>
      <c r="F24" s="497">
        <v>3126</v>
      </c>
      <c r="G24" s="490">
        <f t="shared" si="0"/>
        <v>0.93313432835820898</v>
      </c>
      <c r="H24" s="491" t="str">
        <f t="shared" si="1"/>
        <v/>
      </c>
      <c r="I24" s="501"/>
      <c r="J24" s="676"/>
      <c r="K24" s="677"/>
      <c r="N24" s="540"/>
      <c r="O24" s="664"/>
      <c r="P24" s="667"/>
    </row>
    <row r="25" spans="1:16" ht="21.6" customHeight="1">
      <c r="A25" s="285">
        <v>11</v>
      </c>
      <c r="B25" s="682" t="s">
        <v>842</v>
      </c>
      <c r="C25" s="682"/>
      <c r="D25" s="498">
        <v>1232</v>
      </c>
      <c r="E25" s="498">
        <v>166</v>
      </c>
      <c r="F25" s="497">
        <v>883</v>
      </c>
      <c r="G25" s="490">
        <f t="shared" si="0"/>
        <v>0.82833020637898691</v>
      </c>
      <c r="H25" s="491" t="str">
        <f t="shared" si="1"/>
        <v/>
      </c>
      <c r="I25" s="501"/>
      <c r="J25" s="676"/>
      <c r="K25" s="677"/>
      <c r="N25" s="540"/>
      <c r="O25" s="664" t="str">
        <f>CONCATENATE(IF(N25="","",IF(N25=1,'Base de Datos'!$E$249,IF(N25=2,'Base de Datos'!$E$250,IF(N25=3,'Base de Datos'!$E$251,IF(N25=4,'Base de Datos'!$E$252))))),"")</f>
        <v/>
      </c>
      <c r="P25" s="667"/>
    </row>
    <row r="26" spans="1:16" ht="25.15" customHeight="1">
      <c r="A26" s="285">
        <v>12</v>
      </c>
      <c r="B26" s="682"/>
      <c r="C26" s="682"/>
      <c r="D26" s="498"/>
      <c r="E26" s="498"/>
      <c r="F26" s="497"/>
      <c r="G26" s="490" t="str">
        <f t="shared" si="0"/>
        <v/>
      </c>
      <c r="H26" s="491" t="str">
        <f t="shared" si="1"/>
        <v>El % de educandos activos con módulo vinculado no puede ser mayor a 100%, favor de modificar la información.</v>
      </c>
      <c r="I26" s="501"/>
      <c r="J26" s="676"/>
      <c r="K26" s="677"/>
      <c r="N26" s="541"/>
      <c r="O26" s="665"/>
      <c r="P26" s="668"/>
    </row>
    <row r="27" spans="1:16" ht="21" customHeight="1">
      <c r="A27" s="285">
        <v>13</v>
      </c>
      <c r="B27" s="682"/>
      <c r="C27" s="682"/>
      <c r="D27" s="498"/>
      <c r="E27" s="498"/>
      <c r="F27" s="497"/>
      <c r="G27" s="490" t="str">
        <f t="shared" si="0"/>
        <v/>
      </c>
      <c r="H27" s="491" t="str">
        <f t="shared" si="1"/>
        <v>El % de educandos activos con módulo vinculado no puede ser mayor a 100%, favor de modificar la información.</v>
      </c>
      <c r="I27" s="501"/>
      <c r="J27" s="96"/>
      <c r="K27" s="94"/>
    </row>
    <row r="28" spans="1:16" ht="22.9" customHeight="1">
      <c r="A28" s="285">
        <v>14</v>
      </c>
      <c r="B28" s="682"/>
      <c r="C28" s="682"/>
      <c r="D28" s="498"/>
      <c r="E28" s="498"/>
      <c r="F28" s="497"/>
      <c r="G28" s="490" t="str">
        <f t="shared" si="0"/>
        <v/>
      </c>
      <c r="H28" s="491" t="str">
        <f t="shared" si="1"/>
        <v>El % de educandos activos con módulo vinculado no puede ser mayor a 100%, favor de modificar la información.</v>
      </c>
      <c r="I28" s="501"/>
      <c r="J28" s="96"/>
      <c r="K28" s="94"/>
    </row>
    <row r="29" spans="1:16" ht="22.5">
      <c r="A29" s="285">
        <v>15</v>
      </c>
      <c r="B29" s="682"/>
      <c r="C29" s="682"/>
      <c r="D29" s="498"/>
      <c r="E29" s="498"/>
      <c r="F29" s="497"/>
      <c r="G29" s="490" t="str">
        <f t="shared" si="0"/>
        <v/>
      </c>
      <c r="H29" s="491" t="str">
        <f t="shared" si="1"/>
        <v>El % de educandos activos con módulo vinculado no puede ser mayor a 100%, favor de modificar la información.</v>
      </c>
      <c r="I29" s="501"/>
      <c r="J29" s="96"/>
      <c r="K29" s="94"/>
    </row>
    <row r="30" spans="1:16" ht="20.45" customHeight="1">
      <c r="A30" s="285">
        <v>16</v>
      </c>
      <c r="B30" s="682"/>
      <c r="C30" s="682"/>
      <c r="D30" s="498"/>
      <c r="E30" s="498"/>
      <c r="F30" s="497"/>
      <c r="G30" s="490" t="str">
        <f t="shared" si="0"/>
        <v/>
      </c>
      <c r="H30" s="491" t="str">
        <f t="shared" si="1"/>
        <v>El % de educandos activos con módulo vinculado no puede ser mayor a 100%, favor de modificar la información.</v>
      </c>
      <c r="I30" s="501"/>
    </row>
    <row r="31" spans="1:16" ht="21.6" customHeight="1">
      <c r="A31" s="285">
        <v>17</v>
      </c>
      <c r="B31" s="682"/>
      <c r="C31" s="682"/>
      <c r="D31" s="498"/>
      <c r="E31" s="498"/>
      <c r="F31" s="497"/>
      <c r="G31" s="490" t="str">
        <f t="shared" si="0"/>
        <v/>
      </c>
      <c r="H31" s="491" t="str">
        <f t="shared" si="1"/>
        <v>El % de educandos activos con módulo vinculado no puede ser mayor a 100%, favor de modificar la información.</v>
      </c>
      <c r="I31" s="501"/>
    </row>
    <row r="32" spans="1:16" ht="21" customHeight="1">
      <c r="A32" s="285">
        <v>18</v>
      </c>
      <c r="B32" s="682"/>
      <c r="C32" s="682"/>
      <c r="D32" s="498"/>
      <c r="E32" s="498"/>
      <c r="F32" s="497"/>
      <c r="G32" s="495" t="str">
        <f t="shared" si="0"/>
        <v/>
      </c>
      <c r="H32" s="491" t="str">
        <f t="shared" si="1"/>
        <v>El % de educandos activos con módulo vinculado no puede ser mayor a 100%, favor de modificar la información.</v>
      </c>
      <c r="I32" s="501"/>
    </row>
    <row r="33" spans="1:9" ht="18.600000000000001" customHeight="1">
      <c r="A33" s="285">
        <v>19</v>
      </c>
      <c r="B33" s="682"/>
      <c r="C33" s="682"/>
      <c r="D33" s="498"/>
      <c r="E33" s="498"/>
      <c r="F33" s="497"/>
      <c r="G33" s="490" t="str">
        <f t="shared" si="0"/>
        <v/>
      </c>
      <c r="H33" s="491" t="str">
        <f t="shared" si="1"/>
        <v>El % de educandos activos con módulo vinculado no puede ser mayor a 100%, favor de modificar la información.</v>
      </c>
      <c r="I33" s="501"/>
    </row>
    <row r="34" spans="1:9" ht="24" customHeight="1">
      <c r="A34" s="285">
        <v>20</v>
      </c>
      <c r="B34" s="682"/>
      <c r="C34" s="682"/>
      <c r="D34" s="498"/>
      <c r="E34" s="498"/>
      <c r="F34" s="497"/>
      <c r="G34" s="490" t="str">
        <f t="shared" si="0"/>
        <v/>
      </c>
      <c r="H34" s="491" t="str">
        <f t="shared" si="1"/>
        <v>El % de educandos activos con módulo vinculado no puede ser mayor a 100%, favor de modificar la información.</v>
      </c>
      <c r="I34" s="501"/>
    </row>
    <row r="35" spans="1:9" ht="22.5">
      <c r="A35" s="285">
        <v>21</v>
      </c>
      <c r="B35" s="682"/>
      <c r="C35" s="682"/>
      <c r="D35" s="498"/>
      <c r="E35" s="498"/>
      <c r="F35" s="497"/>
      <c r="G35" s="490" t="str">
        <f t="shared" si="0"/>
        <v/>
      </c>
      <c r="H35" s="491" t="str">
        <f t="shared" si="1"/>
        <v>El % de educandos activos con módulo vinculado no puede ser mayor a 100%, favor de modificar la información.</v>
      </c>
      <c r="I35" s="501"/>
    </row>
    <row r="36" spans="1:9" ht="22.5">
      <c r="A36" s="285">
        <v>22</v>
      </c>
      <c r="B36" s="682"/>
      <c r="C36" s="682"/>
      <c r="D36" s="498"/>
      <c r="E36" s="498"/>
      <c r="F36" s="497"/>
      <c r="G36" s="490" t="str">
        <f t="shared" si="0"/>
        <v/>
      </c>
      <c r="H36" s="491" t="str">
        <f t="shared" si="1"/>
        <v>El % de educandos activos con módulo vinculado no puede ser mayor a 100%, favor de modificar la información.</v>
      </c>
      <c r="I36" s="501"/>
    </row>
    <row r="37" spans="1:9" ht="24" customHeight="1">
      <c r="A37" s="285">
        <v>23</v>
      </c>
      <c r="B37" s="682"/>
      <c r="C37" s="682"/>
      <c r="D37" s="498"/>
      <c r="E37" s="498"/>
      <c r="F37" s="497"/>
      <c r="G37" s="490" t="str">
        <f t="shared" si="0"/>
        <v/>
      </c>
      <c r="H37" s="491" t="str">
        <f t="shared" si="1"/>
        <v>El % de educandos activos con módulo vinculado no puede ser mayor a 100%, favor de modificar la información.</v>
      </c>
      <c r="I37" s="501"/>
    </row>
    <row r="38" spans="1:9" ht="24" customHeight="1">
      <c r="A38" s="285">
        <v>24</v>
      </c>
      <c r="B38" s="682"/>
      <c r="C38" s="682"/>
      <c r="D38" s="498"/>
      <c r="E38" s="498"/>
      <c r="F38" s="497"/>
      <c r="G38" s="490" t="str">
        <f t="shared" si="0"/>
        <v/>
      </c>
      <c r="H38" s="491" t="str">
        <f t="shared" si="1"/>
        <v>El % de educandos activos con módulo vinculado no puede ser mayor a 100%, favor de modificar la información.</v>
      </c>
      <c r="I38" s="501"/>
    </row>
    <row r="39" spans="1:9" ht="24" customHeight="1">
      <c r="A39" s="285">
        <v>25</v>
      </c>
      <c r="B39" s="682"/>
      <c r="C39" s="682"/>
      <c r="D39" s="498"/>
      <c r="E39" s="498"/>
      <c r="F39" s="497"/>
      <c r="G39" s="490" t="str">
        <f t="shared" si="0"/>
        <v/>
      </c>
      <c r="H39" s="491" t="str">
        <f t="shared" si="1"/>
        <v>El % de educandos activos con módulo vinculado no puede ser mayor a 100%, favor de modificar la información.</v>
      </c>
      <c r="I39" s="501"/>
    </row>
    <row r="40" spans="1:9" ht="24" customHeight="1">
      <c r="A40" s="285">
        <v>26</v>
      </c>
      <c r="B40" s="682"/>
      <c r="C40" s="682"/>
      <c r="D40" s="498"/>
      <c r="E40" s="498"/>
      <c r="F40" s="497"/>
      <c r="G40" s="490" t="str">
        <f t="shared" si="0"/>
        <v/>
      </c>
      <c r="H40" s="491" t="str">
        <f t="shared" si="1"/>
        <v>El % de educandos activos con módulo vinculado no puede ser mayor a 100%, favor de modificar la información.</v>
      </c>
      <c r="I40" s="501"/>
    </row>
    <row r="41" spans="1:9" ht="24" customHeight="1">
      <c r="A41" s="285">
        <v>27</v>
      </c>
      <c r="B41" s="682"/>
      <c r="C41" s="682"/>
      <c r="D41" s="498"/>
      <c r="E41" s="498"/>
      <c r="F41" s="497"/>
      <c r="G41" s="490" t="str">
        <f t="shared" si="0"/>
        <v/>
      </c>
      <c r="H41" s="491" t="str">
        <f t="shared" si="1"/>
        <v>El % de educandos activos con módulo vinculado no puede ser mayor a 100%, favor de modificar la información.</v>
      </c>
      <c r="I41" s="501"/>
    </row>
    <row r="42" spans="1:9" ht="24" customHeight="1">
      <c r="A42" s="285">
        <v>28</v>
      </c>
      <c r="B42" s="682"/>
      <c r="C42" s="682"/>
      <c r="D42" s="498"/>
      <c r="E42" s="498"/>
      <c r="F42" s="497"/>
      <c r="G42" s="490" t="str">
        <f t="shared" si="0"/>
        <v/>
      </c>
      <c r="H42" s="491" t="str">
        <f t="shared" si="1"/>
        <v>El % de educandos activos con módulo vinculado no puede ser mayor a 100%, favor de modificar la información.</v>
      </c>
      <c r="I42" s="501"/>
    </row>
    <row r="43" spans="1:9" ht="24" customHeight="1">
      <c r="A43" s="285">
        <v>29</v>
      </c>
      <c r="B43" s="682"/>
      <c r="C43" s="682"/>
      <c r="D43" s="498"/>
      <c r="E43" s="498"/>
      <c r="F43" s="497"/>
      <c r="G43" s="496" t="str">
        <f>IFERROR(F43/(D43-E43),"")</f>
        <v/>
      </c>
      <c r="H43" s="491" t="str">
        <f t="shared" si="1"/>
        <v>El % de educandos activos con módulo vinculado no puede ser mayor a 100%, favor de modificar la información.</v>
      </c>
      <c r="I43" s="501"/>
    </row>
    <row r="44" spans="1:9" ht="22.5">
      <c r="A44" s="285">
        <v>30</v>
      </c>
      <c r="B44" s="682"/>
      <c r="C44" s="682"/>
      <c r="D44" s="498"/>
      <c r="E44" s="498"/>
      <c r="F44" s="497"/>
      <c r="G44" s="490" t="str">
        <f t="shared" si="0"/>
        <v/>
      </c>
      <c r="H44" s="491" t="str">
        <f t="shared" si="1"/>
        <v>El % de educandos activos con módulo vinculado no puede ser mayor a 100%, favor de modificar la información.</v>
      </c>
      <c r="I44" s="501"/>
    </row>
    <row r="45" spans="1:9" ht="24" customHeight="1">
      <c r="A45" s="285">
        <v>31</v>
      </c>
      <c r="B45" s="682"/>
      <c r="C45" s="682"/>
      <c r="D45" s="498"/>
      <c r="E45" s="498"/>
      <c r="F45" s="497"/>
      <c r="G45" s="490" t="str">
        <f t="shared" si="0"/>
        <v/>
      </c>
      <c r="H45" s="491" t="str">
        <f t="shared" si="1"/>
        <v>El % de educandos activos con módulo vinculado no puede ser mayor a 100%, favor de modificar la información.</v>
      </c>
      <c r="I45" s="501"/>
    </row>
    <row r="46" spans="1:9" ht="24" customHeight="1">
      <c r="A46" s="285">
        <v>32</v>
      </c>
      <c r="B46" s="682"/>
      <c r="C46" s="682"/>
      <c r="D46" s="498"/>
      <c r="E46" s="498"/>
      <c r="F46" s="497"/>
      <c r="G46" s="490" t="str">
        <f t="shared" si="0"/>
        <v/>
      </c>
      <c r="H46" s="491" t="str">
        <f t="shared" si="1"/>
        <v>El % de educandos activos con módulo vinculado no puede ser mayor a 100%, favor de modificar la información.</v>
      </c>
      <c r="I46" s="501"/>
    </row>
    <row r="47" spans="1:9" ht="22.5">
      <c r="A47" s="285">
        <v>33</v>
      </c>
      <c r="B47" s="682"/>
      <c r="C47" s="682"/>
      <c r="D47" s="498"/>
      <c r="E47" s="498"/>
      <c r="F47" s="497"/>
      <c r="G47" s="490" t="str">
        <f t="shared" si="0"/>
        <v/>
      </c>
      <c r="H47" s="491" t="str">
        <f t="shared" si="1"/>
        <v>El % de educandos activos con módulo vinculado no puede ser mayor a 100%, favor de modificar la información.</v>
      </c>
      <c r="I47" s="501"/>
    </row>
    <row r="48" spans="1:9" ht="26.45" customHeight="1">
      <c r="A48" s="672" t="s">
        <v>7</v>
      </c>
      <c r="B48" s="673"/>
      <c r="C48" s="674"/>
      <c r="D48" s="53">
        <f>IF(SUM(D15:D47)=0,"",SUM(D15:D47))</f>
        <v>19667</v>
      </c>
      <c r="E48" s="53">
        <f t="shared" ref="E48:F48" si="2">IF(SUM(E15:E47)=0,"",SUM(E15:E47))</f>
        <v>2503</v>
      </c>
      <c r="F48" s="53">
        <f t="shared" si="2"/>
        <v>14259</v>
      </c>
      <c r="G48" s="80">
        <f t="shared" si="0"/>
        <v>0.8307504078303426</v>
      </c>
    </row>
    <row r="50" spans="1:16">
      <c r="A50" s="683"/>
      <c r="B50" s="683"/>
      <c r="C50" s="683"/>
      <c r="D50" s="683"/>
      <c r="E50" s="683"/>
      <c r="F50" s="683"/>
      <c r="G50" s="683"/>
    </row>
    <row r="51" spans="1:16" ht="100.15" customHeight="1">
      <c r="A51" s="285" t="s">
        <v>26</v>
      </c>
      <c r="B51" s="670" t="s">
        <v>27</v>
      </c>
      <c r="C51" s="670"/>
      <c r="D51" s="285" t="s">
        <v>731</v>
      </c>
      <c r="E51" s="285" t="s">
        <v>552</v>
      </c>
      <c r="F51" s="121"/>
      <c r="G51" s="121"/>
      <c r="H51" s="79"/>
      <c r="I51" s="79"/>
      <c r="J51" s="76"/>
      <c r="K51" s="300" t="s">
        <v>28</v>
      </c>
      <c r="L51" s="162"/>
      <c r="M51" s="300" t="s">
        <v>471</v>
      </c>
      <c r="N51" s="335"/>
      <c r="O51" s="161"/>
    </row>
    <row r="52" spans="1:16" ht="27" customHeight="1">
      <c r="A52" s="381" t="s">
        <v>30</v>
      </c>
      <c r="B52" s="681" t="s">
        <v>31</v>
      </c>
      <c r="C52" s="681"/>
      <c r="D52" s="513">
        <v>80</v>
      </c>
      <c r="E52" s="513">
        <v>2880</v>
      </c>
      <c r="F52" s="306"/>
      <c r="G52" s="306"/>
      <c r="H52" s="76"/>
      <c r="I52" s="76"/>
      <c r="J52" s="676">
        <v>1</v>
      </c>
      <c r="K52" s="616" t="s">
        <v>908</v>
      </c>
      <c r="M52" s="613" t="s">
        <v>909</v>
      </c>
      <c r="N52" s="539">
        <v>4</v>
      </c>
      <c r="O52" s="663" t="str">
        <f>CONCATENATE(IF(N52="","",IF(N52=1,'Base de Datos'!$E$249,IF(N52=2,'Base de Datos'!$E$250,IF(N52=3,'Base de Datos'!$E$251,IF(N52=4,'Base de Datos'!$E$252))))),"")</f>
        <v xml:space="preserve">La información emitida por la Entidad no cumple con el objetivo de la pregunta. </v>
      </c>
      <c r="P52" s="666"/>
    </row>
    <row r="53" spans="1:16" ht="27" customHeight="1">
      <c r="A53" s="285" t="s">
        <v>34</v>
      </c>
      <c r="B53" s="671" t="s">
        <v>35</v>
      </c>
      <c r="C53" s="671"/>
      <c r="D53" s="514">
        <v>216</v>
      </c>
      <c r="E53" s="514">
        <v>649</v>
      </c>
      <c r="F53" s="306"/>
      <c r="G53" s="306"/>
      <c r="J53" s="676"/>
      <c r="K53" s="616"/>
      <c r="L53" s="60"/>
      <c r="M53" s="614"/>
      <c r="N53" s="540"/>
      <c r="O53" s="664"/>
      <c r="P53" s="667"/>
    </row>
    <row r="54" spans="1:16" ht="27" customHeight="1">
      <c r="A54" s="285" t="s">
        <v>32</v>
      </c>
      <c r="B54" s="671" t="s">
        <v>33</v>
      </c>
      <c r="C54" s="671"/>
      <c r="D54" s="514">
        <v>130</v>
      </c>
      <c r="E54" s="514">
        <v>3288</v>
      </c>
      <c r="F54" s="306"/>
      <c r="G54" s="306"/>
      <c r="J54" s="676"/>
      <c r="K54" s="616"/>
      <c r="L54" s="60"/>
      <c r="M54" s="614"/>
      <c r="N54" s="540"/>
      <c r="O54" s="664"/>
      <c r="P54" s="667"/>
    </row>
    <row r="55" spans="1:16" ht="27" customHeight="1">
      <c r="A55" s="285" t="s">
        <v>36</v>
      </c>
      <c r="B55" s="671" t="s">
        <v>37</v>
      </c>
      <c r="C55" s="671"/>
      <c r="D55" s="514">
        <v>120</v>
      </c>
      <c r="E55" s="514">
        <v>866</v>
      </c>
      <c r="F55" s="306"/>
      <c r="G55" s="306"/>
      <c r="J55" s="676"/>
      <c r="K55" s="616"/>
      <c r="L55" s="60"/>
      <c r="M55" s="615"/>
      <c r="N55" s="541"/>
      <c r="O55" s="665"/>
      <c r="P55" s="668"/>
    </row>
    <row r="56" spans="1:16" ht="27" customHeight="1">
      <c r="A56" s="285" t="s">
        <v>48</v>
      </c>
      <c r="B56" s="671" t="s">
        <v>49</v>
      </c>
      <c r="C56" s="671"/>
      <c r="D56" s="514">
        <v>32</v>
      </c>
      <c r="E56" s="514">
        <v>2156</v>
      </c>
      <c r="F56" s="306"/>
      <c r="G56" s="306"/>
      <c r="J56" s="676">
        <v>2</v>
      </c>
      <c r="K56" s="616"/>
      <c r="L56" s="98"/>
      <c r="M56" s="613"/>
      <c r="N56" s="539">
        <v>1</v>
      </c>
      <c r="O56" s="663" t="str">
        <f>CONCATENATE(IF(N56="","",IF(N56=1,'Base de Datos'!$E$249,IF(N56=2,'Base de Datos'!$E$250,IF(N56=3,'Base de Datos'!$E$251,IF(N56=4,'Base de Datos'!$E$252))))),"")</f>
        <v xml:space="preserve">La información emitida por la Entidad cumple plenamente con el objetivo de la pregunta.  </v>
      </c>
      <c r="P56" s="666"/>
    </row>
    <row r="57" spans="1:16" ht="27" customHeight="1">
      <c r="A57" s="285" t="s">
        <v>38</v>
      </c>
      <c r="B57" s="671" t="s">
        <v>39</v>
      </c>
      <c r="C57" s="671"/>
      <c r="D57" s="514">
        <v>30</v>
      </c>
      <c r="E57" s="514">
        <v>1425</v>
      </c>
      <c r="F57" s="306"/>
      <c r="G57" s="306"/>
      <c r="J57" s="676"/>
      <c r="K57" s="616"/>
      <c r="L57" s="62"/>
      <c r="M57" s="614"/>
      <c r="N57" s="540"/>
      <c r="O57" s="664"/>
      <c r="P57" s="667"/>
    </row>
    <row r="58" spans="1:16" ht="27" customHeight="1">
      <c r="A58" s="285" t="s">
        <v>44</v>
      </c>
      <c r="B58" s="671" t="s">
        <v>45</v>
      </c>
      <c r="C58" s="671"/>
      <c r="D58" s="514">
        <v>133</v>
      </c>
      <c r="E58" s="514">
        <v>652</v>
      </c>
      <c r="F58" s="306"/>
      <c r="G58" s="306"/>
      <c r="J58" s="676"/>
      <c r="K58" s="616"/>
      <c r="L58" s="62"/>
      <c r="M58" s="614"/>
      <c r="N58" s="540"/>
      <c r="O58" s="664"/>
      <c r="P58" s="667"/>
    </row>
    <row r="59" spans="1:16" ht="27" customHeight="1">
      <c r="A59" s="285" t="s">
        <v>46</v>
      </c>
      <c r="B59" s="671" t="s">
        <v>47</v>
      </c>
      <c r="C59" s="671"/>
      <c r="D59" s="514">
        <v>64</v>
      </c>
      <c r="E59" s="514">
        <v>833</v>
      </c>
      <c r="F59" s="306"/>
      <c r="G59" s="306"/>
      <c r="J59" s="676"/>
      <c r="K59" s="616"/>
      <c r="M59" s="615"/>
      <c r="N59" s="541"/>
      <c r="O59" s="665"/>
      <c r="P59" s="668"/>
    </row>
    <row r="60" spans="1:16" ht="27" customHeight="1">
      <c r="A60" s="285" t="s">
        <v>40</v>
      </c>
      <c r="B60" s="671" t="s">
        <v>41</v>
      </c>
      <c r="C60" s="671"/>
      <c r="D60" s="514">
        <v>74</v>
      </c>
      <c r="E60" s="514">
        <v>1306</v>
      </c>
      <c r="F60" s="306"/>
      <c r="G60" s="306"/>
    </row>
    <row r="61" spans="1:16" ht="27" customHeight="1">
      <c r="A61" s="285" t="s">
        <v>42</v>
      </c>
      <c r="B61" s="671" t="s">
        <v>43</v>
      </c>
      <c r="C61" s="671"/>
      <c r="D61" s="514">
        <v>128</v>
      </c>
      <c r="E61" s="514">
        <v>3703</v>
      </c>
      <c r="F61" s="306"/>
      <c r="G61" s="306"/>
    </row>
    <row r="62" spans="1:16" ht="27" customHeight="1">
      <c r="A62" s="285" t="s">
        <v>60</v>
      </c>
      <c r="B62" s="671" t="s">
        <v>61</v>
      </c>
      <c r="C62" s="671"/>
      <c r="D62" s="514">
        <v>299</v>
      </c>
      <c r="E62" s="514">
        <v>1132</v>
      </c>
      <c r="F62" s="306"/>
      <c r="G62" s="306"/>
    </row>
    <row r="63" spans="1:16" ht="27" customHeight="1">
      <c r="A63" s="285" t="s">
        <v>62</v>
      </c>
      <c r="B63" s="671" t="s">
        <v>63</v>
      </c>
      <c r="C63" s="671"/>
      <c r="D63" s="514">
        <v>335</v>
      </c>
      <c r="E63" s="514">
        <v>1275</v>
      </c>
      <c r="F63" s="306"/>
      <c r="G63" s="306"/>
    </row>
    <row r="64" spans="1:16" ht="27" customHeight="1">
      <c r="A64" s="285" t="s">
        <v>54</v>
      </c>
      <c r="B64" s="671" t="s">
        <v>55</v>
      </c>
      <c r="C64" s="671"/>
      <c r="D64" s="514">
        <v>447</v>
      </c>
      <c r="E64" s="514">
        <v>1467</v>
      </c>
      <c r="F64" s="306"/>
      <c r="G64" s="306"/>
    </row>
    <row r="65" spans="1:12" ht="27" customHeight="1">
      <c r="A65" s="285" t="s">
        <v>56</v>
      </c>
      <c r="B65" s="671" t="s">
        <v>57</v>
      </c>
      <c r="C65" s="671"/>
      <c r="D65" s="514">
        <v>558</v>
      </c>
      <c r="E65" s="514">
        <v>1042</v>
      </c>
      <c r="F65" s="306"/>
      <c r="G65" s="306"/>
    </row>
    <row r="66" spans="1:12" ht="27" customHeight="1">
      <c r="A66" s="285" t="s">
        <v>86</v>
      </c>
      <c r="B66" s="671" t="s">
        <v>87</v>
      </c>
      <c r="C66" s="671"/>
      <c r="D66" s="514">
        <v>30</v>
      </c>
      <c r="E66" s="514">
        <v>1349</v>
      </c>
      <c r="F66" s="306"/>
      <c r="G66" s="306"/>
    </row>
    <row r="67" spans="1:12" ht="27" customHeight="1">
      <c r="A67" s="285" t="s">
        <v>68</v>
      </c>
      <c r="B67" s="671" t="s">
        <v>69</v>
      </c>
      <c r="C67" s="671"/>
      <c r="D67" s="514">
        <v>0</v>
      </c>
      <c r="E67" s="514">
        <v>601</v>
      </c>
      <c r="F67" s="306"/>
      <c r="G67" s="306"/>
      <c r="K67" s="99"/>
      <c r="L67" s="99"/>
    </row>
    <row r="68" spans="1:12" ht="27" customHeight="1">
      <c r="A68" s="285" t="s">
        <v>66</v>
      </c>
      <c r="B68" s="671" t="s">
        <v>67</v>
      </c>
      <c r="C68" s="671"/>
      <c r="D68" s="514">
        <v>3</v>
      </c>
      <c r="E68" s="514">
        <v>359</v>
      </c>
      <c r="F68" s="306"/>
      <c r="G68" s="306"/>
    </row>
    <row r="69" spans="1:12" ht="27" customHeight="1">
      <c r="A69" s="285" t="s">
        <v>70</v>
      </c>
      <c r="B69" s="671" t="s">
        <v>71</v>
      </c>
      <c r="C69" s="671"/>
      <c r="D69" s="514">
        <v>785</v>
      </c>
      <c r="E69" s="514">
        <v>473</v>
      </c>
      <c r="F69" s="306"/>
      <c r="G69" s="306"/>
    </row>
    <row r="70" spans="1:12" ht="27" customHeight="1">
      <c r="A70" s="285" t="s">
        <v>72</v>
      </c>
      <c r="B70" s="671" t="s">
        <v>73</v>
      </c>
      <c r="C70" s="671"/>
      <c r="D70" s="514">
        <v>792</v>
      </c>
      <c r="E70" s="514">
        <v>250</v>
      </c>
      <c r="F70" s="306"/>
      <c r="G70" s="306"/>
    </row>
    <row r="71" spans="1:12" ht="27" customHeight="1">
      <c r="A71" s="285" t="s">
        <v>82</v>
      </c>
      <c r="B71" s="671" t="s">
        <v>83</v>
      </c>
      <c r="C71" s="671"/>
      <c r="D71" s="514">
        <v>210</v>
      </c>
      <c r="E71" s="514">
        <v>368</v>
      </c>
      <c r="F71" s="306"/>
      <c r="G71" s="306"/>
    </row>
    <row r="72" spans="1:12" ht="27" customHeight="1">
      <c r="A72" s="285" t="s">
        <v>74</v>
      </c>
      <c r="B72" s="671" t="s">
        <v>75</v>
      </c>
      <c r="C72" s="671"/>
      <c r="D72" s="514">
        <v>205</v>
      </c>
      <c r="E72" s="514">
        <v>696</v>
      </c>
      <c r="F72" s="306"/>
      <c r="G72" s="306"/>
    </row>
    <row r="73" spans="1:12" ht="27" customHeight="1">
      <c r="A73" s="285" t="s">
        <v>76</v>
      </c>
      <c r="B73" s="671" t="s">
        <v>77</v>
      </c>
      <c r="C73" s="671"/>
      <c r="D73" s="514">
        <v>215</v>
      </c>
      <c r="E73" s="514">
        <v>706</v>
      </c>
      <c r="F73" s="306"/>
      <c r="G73" s="306"/>
    </row>
    <row r="74" spans="1:12" ht="27" customHeight="1">
      <c r="A74" s="285" t="s">
        <v>84</v>
      </c>
      <c r="B74" s="671" t="s">
        <v>85</v>
      </c>
      <c r="C74" s="671"/>
      <c r="D74" s="514">
        <v>530</v>
      </c>
      <c r="E74" s="514">
        <v>612</v>
      </c>
      <c r="F74" s="306"/>
      <c r="G74" s="306"/>
    </row>
    <row r="75" spans="1:12" ht="27" customHeight="1">
      <c r="A75" s="285" t="s">
        <v>64</v>
      </c>
      <c r="B75" s="671" t="s">
        <v>65</v>
      </c>
      <c r="C75" s="671"/>
      <c r="D75" s="514">
        <v>10</v>
      </c>
      <c r="E75" s="514">
        <v>114</v>
      </c>
      <c r="F75" s="306"/>
      <c r="G75" s="306"/>
    </row>
    <row r="76" spans="1:12" ht="27" customHeight="1">
      <c r="A76" s="285" t="s">
        <v>80</v>
      </c>
      <c r="B76" s="671" t="s">
        <v>81</v>
      </c>
      <c r="C76" s="671"/>
      <c r="D76" s="514">
        <v>0</v>
      </c>
      <c r="E76" s="514">
        <v>1258</v>
      </c>
      <c r="F76" s="306"/>
      <c r="G76" s="306"/>
    </row>
    <row r="77" spans="1:12" ht="27" customHeight="1">
      <c r="A77" s="285" t="s">
        <v>50</v>
      </c>
      <c r="B77" s="671" t="s">
        <v>51</v>
      </c>
      <c r="C77" s="671"/>
      <c r="D77" s="514">
        <v>361</v>
      </c>
      <c r="E77" s="514">
        <v>440</v>
      </c>
      <c r="F77" s="306"/>
      <c r="G77" s="306"/>
    </row>
    <row r="78" spans="1:12" ht="27" customHeight="1">
      <c r="A78" s="285" t="s">
        <v>52</v>
      </c>
      <c r="B78" s="671" t="s">
        <v>53</v>
      </c>
      <c r="C78" s="671"/>
      <c r="D78" s="514">
        <v>385</v>
      </c>
      <c r="E78" s="514">
        <v>1409</v>
      </c>
      <c r="F78" s="306"/>
      <c r="G78" s="306"/>
    </row>
    <row r="79" spans="1:12" ht="27" customHeight="1">
      <c r="A79" s="285" t="s">
        <v>78</v>
      </c>
      <c r="B79" s="671" t="s">
        <v>79</v>
      </c>
      <c r="C79" s="671"/>
      <c r="D79" s="514">
        <v>25</v>
      </c>
      <c r="E79" s="514">
        <v>591</v>
      </c>
      <c r="F79" s="306"/>
      <c r="G79" s="306"/>
    </row>
    <row r="80" spans="1:12" ht="27" customHeight="1">
      <c r="A80" s="285" t="s">
        <v>58</v>
      </c>
      <c r="B80" s="671" t="s">
        <v>59</v>
      </c>
      <c r="C80" s="671"/>
      <c r="D80" s="514">
        <v>358</v>
      </c>
      <c r="E80" s="514">
        <v>1032</v>
      </c>
      <c r="F80" s="306"/>
      <c r="G80" s="306"/>
    </row>
    <row r="81" spans="1:7" ht="27" customHeight="1">
      <c r="A81" s="285" t="s">
        <v>625</v>
      </c>
      <c r="B81" s="671" t="s">
        <v>643</v>
      </c>
      <c r="C81" s="671"/>
      <c r="D81" s="514">
        <v>20</v>
      </c>
      <c r="E81" s="514">
        <v>1795</v>
      </c>
      <c r="F81" s="306"/>
      <c r="G81" s="306"/>
    </row>
    <row r="82" spans="1:7" ht="27" customHeight="1">
      <c r="A82" s="285" t="s">
        <v>29</v>
      </c>
      <c r="B82" s="671" t="s">
        <v>644</v>
      </c>
      <c r="C82" s="671"/>
      <c r="D82" s="514">
        <v>2031</v>
      </c>
      <c r="E82" s="514">
        <v>3830</v>
      </c>
      <c r="F82" s="306"/>
      <c r="G82" s="306"/>
    </row>
    <row r="83" spans="1:7" ht="27" customHeight="1">
      <c r="A83" s="285" t="s">
        <v>88</v>
      </c>
      <c r="B83" s="671" t="s">
        <v>89</v>
      </c>
      <c r="C83" s="671"/>
      <c r="D83" s="514"/>
      <c r="E83" s="514">
        <v>243</v>
      </c>
      <c r="F83" s="306"/>
      <c r="G83" s="306"/>
    </row>
    <row r="84" spans="1:7" ht="27" customHeight="1">
      <c r="A84" s="285" t="s">
        <v>90</v>
      </c>
      <c r="B84" s="671" t="s">
        <v>91</v>
      </c>
      <c r="C84" s="671"/>
      <c r="D84" s="514"/>
      <c r="E84" s="514">
        <v>675</v>
      </c>
      <c r="F84" s="306"/>
      <c r="G84" s="306"/>
    </row>
    <row r="85" spans="1:7" ht="35.25" customHeight="1">
      <c r="A85" s="285" t="s">
        <v>108</v>
      </c>
      <c r="B85" s="680" t="s">
        <v>109</v>
      </c>
      <c r="C85" s="680"/>
      <c r="D85" s="514"/>
      <c r="E85" s="514">
        <v>595</v>
      </c>
      <c r="F85" s="306"/>
      <c r="G85" s="306"/>
    </row>
    <row r="86" spans="1:7" ht="27" customHeight="1">
      <c r="A86" s="285" t="s">
        <v>94</v>
      </c>
      <c r="B86" s="671" t="s">
        <v>95</v>
      </c>
      <c r="C86" s="671"/>
      <c r="D86" s="514">
        <v>5</v>
      </c>
      <c r="E86" s="514">
        <v>609</v>
      </c>
      <c r="F86" s="306"/>
      <c r="G86" s="306"/>
    </row>
    <row r="87" spans="1:7" ht="27" customHeight="1">
      <c r="A87" s="285" t="s">
        <v>110</v>
      </c>
      <c r="B87" s="671" t="s">
        <v>111</v>
      </c>
      <c r="C87" s="671"/>
      <c r="D87" s="514"/>
      <c r="E87" s="514">
        <v>590</v>
      </c>
      <c r="F87" s="306"/>
      <c r="G87" s="306"/>
    </row>
    <row r="88" spans="1:7" ht="27" customHeight="1">
      <c r="A88" s="285" t="s">
        <v>100</v>
      </c>
      <c r="B88" s="671" t="s">
        <v>645</v>
      </c>
      <c r="C88" s="671"/>
      <c r="D88" s="514"/>
      <c r="E88" s="514">
        <v>685</v>
      </c>
      <c r="F88" s="306"/>
      <c r="G88" s="306"/>
    </row>
    <row r="89" spans="1:7" ht="27" customHeight="1">
      <c r="A89" s="285" t="s">
        <v>92</v>
      </c>
      <c r="B89" s="671" t="s">
        <v>93</v>
      </c>
      <c r="C89" s="671"/>
      <c r="D89" s="514">
        <v>19</v>
      </c>
      <c r="E89" s="514">
        <v>628</v>
      </c>
      <c r="F89" s="306"/>
      <c r="G89" s="306"/>
    </row>
    <row r="90" spans="1:7" ht="27" customHeight="1">
      <c r="A90" s="285" t="s">
        <v>96</v>
      </c>
      <c r="B90" s="671" t="s">
        <v>97</v>
      </c>
      <c r="C90" s="671"/>
      <c r="D90" s="514"/>
      <c r="E90" s="514">
        <v>481</v>
      </c>
      <c r="F90" s="306"/>
      <c r="G90" s="306"/>
    </row>
    <row r="91" spans="1:7" ht="27" customHeight="1">
      <c r="A91" s="285" t="s">
        <v>98</v>
      </c>
      <c r="B91" s="671" t="s">
        <v>99</v>
      </c>
      <c r="C91" s="671"/>
      <c r="D91" s="514"/>
      <c r="E91" s="514">
        <v>340</v>
      </c>
      <c r="F91" s="306"/>
      <c r="G91" s="306"/>
    </row>
    <row r="92" spans="1:7" ht="27" customHeight="1">
      <c r="A92" s="285" t="s">
        <v>101</v>
      </c>
      <c r="B92" s="671" t="s">
        <v>102</v>
      </c>
      <c r="C92" s="671"/>
      <c r="D92" s="514">
        <v>25</v>
      </c>
      <c r="E92" s="514">
        <v>802</v>
      </c>
      <c r="F92" s="306"/>
      <c r="G92" s="306"/>
    </row>
    <row r="93" spans="1:7" ht="27" customHeight="1">
      <c r="A93" s="285" t="s">
        <v>105</v>
      </c>
      <c r="B93" s="671" t="s">
        <v>106</v>
      </c>
      <c r="C93" s="671"/>
      <c r="D93" s="514"/>
      <c r="E93" s="514">
        <v>656</v>
      </c>
      <c r="F93" s="306"/>
      <c r="G93" s="306"/>
    </row>
    <row r="94" spans="1:7" ht="27" customHeight="1">
      <c r="A94" s="285" t="s">
        <v>626</v>
      </c>
      <c r="B94" s="671" t="s">
        <v>646</v>
      </c>
      <c r="C94" s="671"/>
      <c r="D94" s="514"/>
      <c r="E94" s="514"/>
      <c r="F94" s="306"/>
      <c r="G94" s="306"/>
    </row>
    <row r="95" spans="1:7" ht="27" customHeight="1">
      <c r="A95" s="285" t="s">
        <v>103</v>
      </c>
      <c r="B95" s="671" t="s">
        <v>104</v>
      </c>
      <c r="C95" s="671"/>
      <c r="D95" s="514"/>
      <c r="E95" s="514">
        <v>616</v>
      </c>
      <c r="F95" s="306"/>
      <c r="G95" s="306"/>
    </row>
    <row r="96" spans="1:7" ht="27" customHeight="1">
      <c r="A96" s="285" t="s">
        <v>627</v>
      </c>
      <c r="B96" s="671" t="s">
        <v>647</v>
      </c>
      <c r="C96" s="671"/>
      <c r="D96" s="514"/>
      <c r="E96" s="514"/>
      <c r="F96" s="306"/>
      <c r="G96" s="306"/>
    </row>
    <row r="97" spans="1:7" ht="27" customHeight="1">
      <c r="A97" s="285" t="s">
        <v>628</v>
      </c>
      <c r="B97" s="671" t="s">
        <v>648</v>
      </c>
      <c r="C97" s="671"/>
      <c r="D97" s="514"/>
      <c r="E97" s="514"/>
      <c r="F97" s="306"/>
      <c r="G97" s="306"/>
    </row>
    <row r="98" spans="1:7" ht="27" customHeight="1">
      <c r="A98" s="285" t="s">
        <v>629</v>
      </c>
      <c r="B98" s="671" t="s">
        <v>649</v>
      </c>
      <c r="C98" s="671"/>
      <c r="D98" s="514"/>
      <c r="E98" s="514">
        <v>554</v>
      </c>
      <c r="F98" s="306"/>
      <c r="G98" s="306"/>
    </row>
    <row r="99" spans="1:7" ht="27" customHeight="1">
      <c r="A99" s="285" t="s">
        <v>107</v>
      </c>
      <c r="B99" s="671" t="s">
        <v>650</v>
      </c>
      <c r="C99" s="671"/>
      <c r="D99" s="514">
        <v>35</v>
      </c>
      <c r="E99" s="514">
        <v>574</v>
      </c>
      <c r="F99" s="306"/>
      <c r="G99" s="306"/>
    </row>
    <row r="100" spans="1:7" ht="27" customHeight="1">
      <c r="A100" s="285" t="s">
        <v>113</v>
      </c>
      <c r="B100" s="671" t="s">
        <v>651</v>
      </c>
      <c r="C100" s="671"/>
      <c r="D100" s="514">
        <v>215</v>
      </c>
      <c r="E100" s="514">
        <v>431</v>
      </c>
      <c r="F100" s="306"/>
      <c r="G100" s="306"/>
    </row>
    <row r="101" spans="1:7" ht="27" customHeight="1">
      <c r="A101" s="285" t="s">
        <v>630</v>
      </c>
      <c r="B101" s="671" t="s">
        <v>652</v>
      </c>
      <c r="C101" s="671"/>
      <c r="D101" s="514">
        <v>182</v>
      </c>
      <c r="E101" s="514">
        <v>1141</v>
      </c>
      <c r="F101" s="306"/>
      <c r="G101" s="306"/>
    </row>
    <row r="102" spans="1:7" ht="27" customHeight="1">
      <c r="A102" s="285" t="s">
        <v>631</v>
      </c>
      <c r="B102" s="671" t="s">
        <v>653</v>
      </c>
      <c r="C102" s="671"/>
      <c r="D102" s="514">
        <v>9</v>
      </c>
      <c r="E102" s="514">
        <v>1003</v>
      </c>
      <c r="F102" s="306"/>
      <c r="G102" s="306"/>
    </row>
    <row r="103" spans="1:7" ht="27" customHeight="1">
      <c r="A103" s="285" t="s">
        <v>632</v>
      </c>
      <c r="B103" s="671" t="s">
        <v>654</v>
      </c>
      <c r="C103" s="671"/>
      <c r="D103" s="514"/>
      <c r="E103" s="514"/>
      <c r="F103" s="306"/>
      <c r="G103" s="306"/>
    </row>
    <row r="104" spans="1:7" ht="27" customHeight="1">
      <c r="A104" s="285" t="s">
        <v>633</v>
      </c>
      <c r="B104" s="671" t="s">
        <v>655</v>
      </c>
      <c r="C104" s="671"/>
      <c r="D104" s="514"/>
      <c r="E104" s="514"/>
      <c r="F104" s="306"/>
      <c r="G104" s="306"/>
    </row>
    <row r="105" spans="1:7" ht="27" customHeight="1">
      <c r="A105" s="285" t="s">
        <v>634</v>
      </c>
      <c r="B105" s="671" t="s">
        <v>656</v>
      </c>
      <c r="C105" s="671"/>
      <c r="D105" s="514"/>
      <c r="E105" s="514"/>
      <c r="F105" s="306"/>
      <c r="G105" s="306"/>
    </row>
    <row r="106" spans="1:7" ht="27" customHeight="1">
      <c r="A106" s="285" t="s">
        <v>635</v>
      </c>
      <c r="B106" s="671" t="s">
        <v>657</v>
      </c>
      <c r="C106" s="671"/>
      <c r="D106" s="514"/>
      <c r="E106" s="514"/>
      <c r="F106" s="306"/>
      <c r="G106" s="306"/>
    </row>
    <row r="107" spans="1:7" ht="27" customHeight="1">
      <c r="A107" s="285" t="s">
        <v>112</v>
      </c>
      <c r="B107" s="671" t="s">
        <v>658</v>
      </c>
      <c r="C107" s="671"/>
      <c r="D107" s="514"/>
      <c r="E107" s="514"/>
      <c r="F107" s="306"/>
      <c r="G107" s="306"/>
    </row>
    <row r="108" spans="1:7" ht="27" customHeight="1">
      <c r="A108" s="285" t="s">
        <v>636</v>
      </c>
      <c r="B108" s="671" t="s">
        <v>659</v>
      </c>
      <c r="C108" s="671"/>
      <c r="D108" s="514"/>
      <c r="E108" s="514"/>
      <c r="F108" s="306"/>
      <c r="G108" s="306"/>
    </row>
    <row r="109" spans="1:7" ht="27" customHeight="1">
      <c r="A109" s="285" t="s">
        <v>637</v>
      </c>
      <c r="B109" s="671" t="s">
        <v>660</v>
      </c>
      <c r="C109" s="671"/>
      <c r="D109" s="514">
        <v>127</v>
      </c>
      <c r="E109" s="514">
        <v>140</v>
      </c>
      <c r="F109" s="306"/>
      <c r="G109" s="306"/>
    </row>
    <row r="110" spans="1:7" ht="27" customHeight="1">
      <c r="A110" s="285" t="s">
        <v>638</v>
      </c>
      <c r="B110" s="671" t="s">
        <v>661</v>
      </c>
      <c r="C110" s="671"/>
      <c r="D110" s="514"/>
      <c r="E110" s="514">
        <v>73</v>
      </c>
      <c r="F110" s="306"/>
      <c r="G110" s="306"/>
    </row>
    <row r="111" spans="1:7" ht="27" customHeight="1">
      <c r="A111" s="285" t="s">
        <v>639</v>
      </c>
      <c r="B111" s="671" t="s">
        <v>662</v>
      </c>
      <c r="C111" s="671"/>
      <c r="D111" s="514"/>
      <c r="E111" s="514">
        <v>330</v>
      </c>
      <c r="F111" s="306"/>
      <c r="G111" s="306"/>
    </row>
    <row r="112" spans="1:7" ht="27" customHeight="1">
      <c r="A112" s="285" t="s">
        <v>640</v>
      </c>
      <c r="B112" s="671" t="s">
        <v>663</v>
      </c>
      <c r="C112" s="671"/>
      <c r="D112" s="514">
        <v>2</v>
      </c>
      <c r="E112" s="514">
        <v>39</v>
      </c>
      <c r="F112" s="306"/>
      <c r="G112" s="306"/>
    </row>
    <row r="113" spans="1:17" ht="27" customHeight="1">
      <c r="A113" s="285" t="s">
        <v>641</v>
      </c>
      <c r="B113" s="671" t="s">
        <v>664</v>
      </c>
      <c r="C113" s="671"/>
      <c r="D113" s="514"/>
      <c r="E113" s="514"/>
      <c r="F113" s="306"/>
      <c r="G113" s="306"/>
    </row>
    <row r="114" spans="1:17" ht="32.25" customHeight="1">
      <c r="A114" s="285" t="s">
        <v>642</v>
      </c>
      <c r="B114" s="679" t="s">
        <v>732</v>
      </c>
      <c r="C114" s="671"/>
      <c r="D114" s="514"/>
      <c r="E114" s="514"/>
      <c r="F114" s="306"/>
      <c r="G114" s="306"/>
    </row>
    <row r="115" spans="1:17" ht="16.5" customHeight="1">
      <c r="A115" s="670" t="s">
        <v>7</v>
      </c>
      <c r="B115" s="670"/>
      <c r="C115" s="670"/>
      <c r="D115" s="253">
        <f>SUM(D52:D114)</f>
        <v>9225</v>
      </c>
      <c r="E115" s="253">
        <f>SUM(E52:E114)</f>
        <v>49762</v>
      </c>
      <c r="F115" s="307"/>
      <c r="G115" s="307"/>
    </row>
    <row r="116" spans="1:17" ht="11.25" customHeight="1">
      <c r="F116" s="68"/>
      <c r="G116" s="68"/>
    </row>
    <row r="117" spans="1:17" ht="21" customHeight="1">
      <c r="F117" s="68"/>
      <c r="G117" s="68"/>
    </row>
    <row r="118" spans="1:17" ht="35.25" customHeight="1">
      <c r="A118" s="675" t="s">
        <v>735</v>
      </c>
      <c r="B118" s="675"/>
      <c r="C118" s="675"/>
      <c r="D118" s="675"/>
      <c r="E118" s="675"/>
      <c r="F118" s="675"/>
      <c r="G118" s="675"/>
      <c r="H118" s="675"/>
      <c r="I118" s="675"/>
      <c r="J118" s="675"/>
      <c r="K118" s="675"/>
      <c r="L118" s="675"/>
      <c r="M118" s="675"/>
    </row>
    <row r="120" spans="1:17" ht="63.75">
      <c r="A120" s="285" t="s">
        <v>550</v>
      </c>
      <c r="B120" s="670" t="s">
        <v>476</v>
      </c>
      <c r="C120" s="670"/>
      <c r="D120" s="285" t="s">
        <v>23</v>
      </c>
      <c r="E120" s="285" t="s">
        <v>24</v>
      </c>
      <c r="F120" s="285" t="s">
        <v>551</v>
      </c>
      <c r="G120" s="493" t="s">
        <v>785</v>
      </c>
      <c r="H120" s="503" t="s">
        <v>786</v>
      </c>
      <c r="I120" s="500"/>
      <c r="J120" s="92"/>
      <c r="K120" s="300" t="s">
        <v>25</v>
      </c>
      <c r="L120" s="60"/>
      <c r="M120" s="93"/>
      <c r="N120" s="561" t="s">
        <v>622</v>
      </c>
      <c r="O120" s="561"/>
      <c r="P120" s="658" t="s">
        <v>623</v>
      </c>
      <c r="Q120" s="659"/>
    </row>
    <row r="121" spans="1:17" ht="27.75" customHeight="1">
      <c r="A121" s="285">
        <v>1</v>
      </c>
      <c r="B121" s="669"/>
      <c r="C121" s="669"/>
      <c r="D121" s="78"/>
      <c r="E121" s="78"/>
      <c r="F121" s="78"/>
      <c r="G121" s="504" t="str">
        <f>IFERROR(F121/(D121-E121),"")</f>
        <v/>
      </c>
      <c r="H121" s="491" t="str">
        <f>IF(G121&gt;=100.9%,"El % de educandos activos con módulo vinculado no puede ser mayor a 100%, favor de modificar la información.","")</f>
        <v>El % de educandos activos con módulo vinculado no puede ser mayor a 100%, favor de modificar la información.</v>
      </c>
      <c r="I121" s="501"/>
      <c r="J121" s="676">
        <v>1</v>
      </c>
      <c r="K121" s="677"/>
      <c r="L121" s="60"/>
      <c r="M121" s="93"/>
      <c r="N121" s="660">
        <v>3</v>
      </c>
      <c r="O121" s="663" t="str">
        <f>CONCATENATE(IF(N121="","",IF(N121=1,'Base de Datos'!$E$249,IF(N121=2,'Base de Datos'!$E$250,IF(N121=3,'Base de Datos'!$E$251,IF(N121=4,'Base de Datos'!$E$252))))),"")</f>
        <v xml:space="preserve">La información emitida por la Entidad cumple parcialmente con el objetivo de la pregunta. </v>
      </c>
      <c r="P121" s="666"/>
    </row>
    <row r="122" spans="1:17" ht="27.75" customHeight="1">
      <c r="A122" s="285">
        <v>2</v>
      </c>
      <c r="B122" s="669"/>
      <c r="C122" s="669"/>
      <c r="D122" s="78"/>
      <c r="E122" s="78"/>
      <c r="F122" s="78"/>
      <c r="G122" s="504" t="str">
        <f t="shared" ref="G122:G153" si="3">IFERROR(F122/(D122-E122),"")</f>
        <v/>
      </c>
      <c r="H122" s="491" t="str">
        <f t="shared" ref="H122:H153" si="4">IF(G122&gt;=100.9%,"El % de educandos activos con módulo vinculado no puede ser mayor a 100%, favor de modificar la información.","")</f>
        <v>El % de educandos activos con módulo vinculado no puede ser mayor a 100%, favor de modificar la información.</v>
      </c>
      <c r="I122" s="501"/>
      <c r="J122" s="676"/>
      <c r="K122" s="677"/>
      <c r="L122" s="60"/>
      <c r="M122" s="94"/>
      <c r="N122" s="661"/>
      <c r="O122" s="664"/>
      <c r="P122" s="667"/>
    </row>
    <row r="123" spans="1:17" ht="27.75" customHeight="1">
      <c r="A123" s="285">
        <v>3</v>
      </c>
      <c r="B123" s="669"/>
      <c r="C123" s="669"/>
      <c r="D123" s="78"/>
      <c r="E123" s="78"/>
      <c r="F123" s="78"/>
      <c r="G123" s="504" t="str">
        <f t="shared" si="3"/>
        <v/>
      </c>
      <c r="H123" s="491" t="str">
        <f t="shared" si="4"/>
        <v>El % de educandos activos con módulo vinculado no puede ser mayor a 100%, favor de modificar la información.</v>
      </c>
      <c r="I123" s="501"/>
      <c r="J123" s="676"/>
      <c r="K123" s="677"/>
      <c r="L123" s="62"/>
      <c r="M123" s="94"/>
      <c r="N123" s="661"/>
      <c r="O123" s="664" t="str">
        <f>CONCATENATE(IF(N123="","",IF(N123=1,'Base de Datos'!$E$249,IF(N123=2,'Base de Datos'!$E$250,IF(N123=3,'Base de Datos'!$E$251,IF(N123=4,'Base de Datos'!$E$252))))),"")</f>
        <v/>
      </c>
      <c r="P123" s="667"/>
    </row>
    <row r="124" spans="1:17" ht="27.75" customHeight="1">
      <c r="A124" s="285">
        <v>4</v>
      </c>
      <c r="B124" s="669"/>
      <c r="C124" s="669"/>
      <c r="D124" s="78"/>
      <c r="E124" s="78"/>
      <c r="F124" s="78"/>
      <c r="G124" s="504" t="str">
        <f t="shared" si="3"/>
        <v/>
      </c>
      <c r="H124" s="491" t="str">
        <f t="shared" si="4"/>
        <v>El % de educandos activos con módulo vinculado no puede ser mayor a 100%, favor de modificar la información.</v>
      </c>
      <c r="I124" s="501"/>
      <c r="J124" s="676"/>
      <c r="K124" s="677"/>
      <c r="L124" s="62"/>
      <c r="M124" s="94"/>
      <c r="N124" s="661"/>
      <c r="O124" s="664"/>
      <c r="P124" s="667"/>
    </row>
    <row r="125" spans="1:17" ht="27.75" customHeight="1">
      <c r="A125" s="285">
        <v>5</v>
      </c>
      <c r="B125" s="669"/>
      <c r="C125" s="669"/>
      <c r="D125" s="78"/>
      <c r="E125" s="78"/>
      <c r="F125" s="78"/>
      <c r="G125" s="504" t="str">
        <f t="shared" si="3"/>
        <v/>
      </c>
      <c r="H125" s="491" t="str">
        <f t="shared" si="4"/>
        <v>El % de educandos activos con módulo vinculado no puede ser mayor a 100%, favor de modificar la información.</v>
      </c>
      <c r="I125" s="501"/>
      <c r="J125" s="676"/>
      <c r="K125" s="677"/>
      <c r="L125" s="62"/>
      <c r="M125" s="94"/>
      <c r="N125" s="661"/>
      <c r="O125" s="664" t="str">
        <f>CONCATENATE(IF(N125="","",IF(N125=1,'Base de Datos'!$E$249,IF(N125=2,'Base de Datos'!$E$250,IF(N125=3,'Base de Datos'!$E$251,IF(N125=4,'Base de Datos'!$E$252))))),"")</f>
        <v/>
      </c>
      <c r="P125" s="667"/>
    </row>
    <row r="126" spans="1:17" ht="27.75" customHeight="1">
      <c r="A126" s="285">
        <v>6</v>
      </c>
      <c r="B126" s="669"/>
      <c r="C126" s="669"/>
      <c r="D126" s="95"/>
      <c r="E126" s="95"/>
      <c r="F126" s="95"/>
      <c r="G126" s="504" t="str">
        <f t="shared" si="3"/>
        <v/>
      </c>
      <c r="H126" s="491" t="str">
        <f t="shared" si="4"/>
        <v>El % de educandos activos con módulo vinculado no puede ser mayor a 100%, favor de modificar la información.</v>
      </c>
      <c r="I126" s="501"/>
      <c r="J126" s="676"/>
      <c r="K126" s="677"/>
      <c r="M126" s="68"/>
      <c r="N126" s="662"/>
      <c r="O126" s="665"/>
      <c r="P126" s="668"/>
    </row>
    <row r="127" spans="1:17" ht="27.75" customHeight="1">
      <c r="A127" s="285">
        <v>7</v>
      </c>
      <c r="B127" s="669"/>
      <c r="C127" s="669"/>
      <c r="D127" s="95"/>
      <c r="E127" s="95"/>
      <c r="F127" s="95"/>
      <c r="G127" s="504" t="str">
        <f t="shared" si="3"/>
        <v/>
      </c>
      <c r="H127" s="491" t="str">
        <f t="shared" si="4"/>
        <v>El % de educandos activos con módulo vinculado no puede ser mayor a 100%, favor de modificar la información.</v>
      </c>
      <c r="I127" s="501"/>
      <c r="J127" s="676">
        <v>2</v>
      </c>
      <c r="K127" s="677"/>
      <c r="M127" s="91"/>
      <c r="N127" s="539">
        <v>2</v>
      </c>
      <c r="O127" s="664" t="str">
        <f>CONCATENATE(IF(N127="","",IF(N127=1,'Base de Datos'!$E$249,IF(N127=2,'Base de Datos'!$E$250,IF(N127=3,'Base de Datos'!$E$251,IF(N127=4,'Base de Datos'!$E$252))))),"")</f>
        <v xml:space="preserve">La información emitida por la Entidad cumple de manera satisfactoria con el objetivo de la pregunta. </v>
      </c>
      <c r="P127" s="666"/>
    </row>
    <row r="128" spans="1:17" ht="27.75" customHeight="1">
      <c r="A128" s="285">
        <v>8</v>
      </c>
      <c r="B128" s="669"/>
      <c r="C128" s="669"/>
      <c r="D128" s="95"/>
      <c r="E128" s="95"/>
      <c r="F128" s="95"/>
      <c r="G128" s="504" t="str">
        <f t="shared" si="3"/>
        <v/>
      </c>
      <c r="H128" s="491" t="str">
        <f t="shared" si="4"/>
        <v>El % de educandos activos con módulo vinculado no puede ser mayor a 100%, favor de modificar la información.</v>
      </c>
      <c r="I128" s="501"/>
      <c r="J128" s="676"/>
      <c r="K128" s="677"/>
      <c r="M128" s="91"/>
      <c r="N128" s="540"/>
      <c r="O128" s="664"/>
      <c r="P128" s="667"/>
    </row>
    <row r="129" spans="1:16" ht="27.75" customHeight="1">
      <c r="A129" s="285">
        <v>9</v>
      </c>
      <c r="B129" s="669"/>
      <c r="C129" s="669"/>
      <c r="D129" s="95"/>
      <c r="E129" s="95"/>
      <c r="F129" s="95"/>
      <c r="G129" s="504" t="str">
        <f t="shared" si="3"/>
        <v/>
      </c>
      <c r="H129" s="491" t="str">
        <f t="shared" si="4"/>
        <v>El % de educandos activos con módulo vinculado no puede ser mayor a 100%, favor de modificar la información.</v>
      </c>
      <c r="I129" s="501"/>
      <c r="J129" s="676"/>
      <c r="K129" s="677"/>
      <c r="N129" s="540"/>
      <c r="O129" s="664" t="str">
        <f>CONCATENATE(IF(N129="","",IF(N129=1,'Base de Datos'!$E$249,IF(N129=2,'Base de Datos'!$E$250,IF(N129=3,'Base de Datos'!$E$251,IF(N129=4,'Base de Datos'!$E$252))))),"")</f>
        <v/>
      </c>
      <c r="P129" s="667"/>
    </row>
    <row r="130" spans="1:16" ht="27.75" customHeight="1">
      <c r="A130" s="285">
        <v>10</v>
      </c>
      <c r="B130" s="669"/>
      <c r="C130" s="669"/>
      <c r="D130" s="95"/>
      <c r="E130" s="95"/>
      <c r="F130" s="95"/>
      <c r="G130" s="504" t="str">
        <f t="shared" si="3"/>
        <v/>
      </c>
      <c r="H130" s="491" t="str">
        <f t="shared" si="4"/>
        <v>El % de educandos activos con módulo vinculado no puede ser mayor a 100%, favor de modificar la información.</v>
      </c>
      <c r="I130" s="501"/>
      <c r="J130" s="676"/>
      <c r="K130" s="677"/>
      <c r="N130" s="540"/>
      <c r="O130" s="664"/>
      <c r="P130" s="667"/>
    </row>
    <row r="131" spans="1:16" ht="27.75" customHeight="1">
      <c r="A131" s="285">
        <v>11</v>
      </c>
      <c r="B131" s="669"/>
      <c r="C131" s="669"/>
      <c r="D131" s="95"/>
      <c r="E131" s="95"/>
      <c r="F131" s="95"/>
      <c r="G131" s="504" t="str">
        <f t="shared" si="3"/>
        <v/>
      </c>
      <c r="H131" s="491" t="str">
        <f t="shared" si="4"/>
        <v>El % de educandos activos con módulo vinculado no puede ser mayor a 100%, favor de modificar la información.</v>
      </c>
      <c r="I131" s="501"/>
      <c r="J131" s="676"/>
      <c r="K131" s="677"/>
      <c r="N131" s="540"/>
      <c r="O131" s="664" t="str">
        <f>CONCATENATE(IF(N131="","",IF(N131=1,'Base de Datos'!$E$249,IF(N131=2,'Base de Datos'!$E$250,IF(N131=3,'Base de Datos'!$E$251,IF(N131=4,'Base de Datos'!$E$252))))),"")</f>
        <v/>
      </c>
      <c r="P131" s="667"/>
    </row>
    <row r="132" spans="1:16" ht="27.75" customHeight="1">
      <c r="A132" s="285">
        <v>12</v>
      </c>
      <c r="B132" s="669"/>
      <c r="C132" s="669"/>
      <c r="D132" s="95"/>
      <c r="E132" s="95"/>
      <c r="F132" s="95"/>
      <c r="G132" s="504" t="str">
        <f t="shared" si="3"/>
        <v/>
      </c>
      <c r="H132" s="491" t="str">
        <f t="shared" si="4"/>
        <v>El % de educandos activos con módulo vinculado no puede ser mayor a 100%, favor de modificar la información.</v>
      </c>
      <c r="I132" s="501"/>
      <c r="J132" s="676"/>
      <c r="K132" s="677"/>
      <c r="N132" s="541"/>
      <c r="O132" s="665"/>
      <c r="P132" s="668"/>
    </row>
    <row r="133" spans="1:16" ht="27.75" customHeight="1">
      <c r="A133" s="285">
        <v>13</v>
      </c>
      <c r="B133" s="669"/>
      <c r="C133" s="669"/>
      <c r="D133" s="95"/>
      <c r="E133" s="95"/>
      <c r="F133" s="95"/>
      <c r="G133" s="504" t="str">
        <f t="shared" si="3"/>
        <v/>
      </c>
      <c r="H133" s="491" t="str">
        <f t="shared" si="4"/>
        <v>El % de educandos activos con módulo vinculado no puede ser mayor a 100%, favor de modificar la información.</v>
      </c>
      <c r="I133" s="501"/>
      <c r="J133" s="96"/>
      <c r="K133" s="94"/>
    </row>
    <row r="134" spans="1:16" ht="27.75" customHeight="1">
      <c r="A134" s="285">
        <v>14</v>
      </c>
      <c r="B134" s="669"/>
      <c r="C134" s="669"/>
      <c r="D134" s="95"/>
      <c r="E134" s="95"/>
      <c r="F134" s="95"/>
      <c r="G134" s="504" t="str">
        <f t="shared" si="3"/>
        <v/>
      </c>
      <c r="H134" s="491" t="str">
        <f t="shared" si="4"/>
        <v>El % de educandos activos con módulo vinculado no puede ser mayor a 100%, favor de modificar la información.</v>
      </c>
      <c r="I134" s="501"/>
      <c r="J134" s="96"/>
      <c r="K134" s="94"/>
    </row>
    <row r="135" spans="1:16" ht="27.75" customHeight="1">
      <c r="A135" s="285">
        <v>15</v>
      </c>
      <c r="B135" s="669"/>
      <c r="C135" s="669"/>
      <c r="D135" s="95"/>
      <c r="E135" s="95"/>
      <c r="F135" s="95"/>
      <c r="G135" s="504" t="str">
        <f t="shared" si="3"/>
        <v/>
      </c>
      <c r="H135" s="491" t="str">
        <f t="shared" si="4"/>
        <v>El % de educandos activos con módulo vinculado no puede ser mayor a 100%, favor de modificar la información.</v>
      </c>
      <c r="I135" s="501"/>
      <c r="J135" s="96"/>
      <c r="K135" s="94"/>
    </row>
    <row r="136" spans="1:16" ht="27.75" customHeight="1">
      <c r="A136" s="285">
        <v>16</v>
      </c>
      <c r="B136" s="669"/>
      <c r="C136" s="669"/>
      <c r="D136" s="95"/>
      <c r="E136" s="95"/>
      <c r="F136" s="95"/>
      <c r="G136" s="504" t="str">
        <f t="shared" si="3"/>
        <v/>
      </c>
      <c r="H136" s="491" t="str">
        <f t="shared" si="4"/>
        <v>El % de educandos activos con módulo vinculado no puede ser mayor a 100%, favor de modificar la información.</v>
      </c>
      <c r="I136" s="501"/>
    </row>
    <row r="137" spans="1:16" ht="27.75" customHeight="1">
      <c r="A137" s="285">
        <v>17</v>
      </c>
      <c r="B137" s="669"/>
      <c r="C137" s="669"/>
      <c r="D137" s="95"/>
      <c r="E137" s="95"/>
      <c r="F137" s="95"/>
      <c r="G137" s="504" t="str">
        <f t="shared" si="3"/>
        <v/>
      </c>
      <c r="H137" s="491" t="str">
        <f t="shared" si="4"/>
        <v>El % de educandos activos con módulo vinculado no puede ser mayor a 100%, favor de modificar la información.</v>
      </c>
      <c r="I137" s="501"/>
    </row>
    <row r="138" spans="1:16" ht="27.75" customHeight="1">
      <c r="A138" s="285">
        <v>18</v>
      </c>
      <c r="B138" s="669"/>
      <c r="C138" s="669"/>
      <c r="D138" s="95"/>
      <c r="E138" s="95"/>
      <c r="F138" s="95"/>
      <c r="G138" s="504" t="str">
        <f t="shared" si="3"/>
        <v/>
      </c>
      <c r="H138" s="491" t="str">
        <f t="shared" si="4"/>
        <v>El % de educandos activos con módulo vinculado no puede ser mayor a 100%, favor de modificar la información.</v>
      </c>
      <c r="I138" s="501"/>
    </row>
    <row r="139" spans="1:16" ht="27.75" customHeight="1">
      <c r="A139" s="285">
        <v>19</v>
      </c>
      <c r="B139" s="669"/>
      <c r="C139" s="669"/>
      <c r="D139" s="95"/>
      <c r="E139" s="95"/>
      <c r="F139" s="95"/>
      <c r="G139" s="504" t="str">
        <f t="shared" si="3"/>
        <v/>
      </c>
      <c r="H139" s="491" t="str">
        <f t="shared" si="4"/>
        <v>El % de educandos activos con módulo vinculado no puede ser mayor a 100%, favor de modificar la información.</v>
      </c>
      <c r="I139" s="501"/>
    </row>
    <row r="140" spans="1:16" ht="27.75" customHeight="1">
      <c r="A140" s="285">
        <v>20</v>
      </c>
      <c r="B140" s="669"/>
      <c r="C140" s="669"/>
      <c r="D140" s="95"/>
      <c r="E140" s="95"/>
      <c r="F140" s="95"/>
      <c r="G140" s="504" t="str">
        <f t="shared" si="3"/>
        <v/>
      </c>
      <c r="H140" s="491" t="str">
        <f t="shared" si="4"/>
        <v>El % de educandos activos con módulo vinculado no puede ser mayor a 100%, favor de modificar la información.</v>
      </c>
      <c r="I140" s="501"/>
    </row>
    <row r="141" spans="1:16" ht="27.75" customHeight="1">
      <c r="A141" s="285">
        <v>21</v>
      </c>
      <c r="B141" s="669"/>
      <c r="C141" s="669"/>
      <c r="D141" s="95"/>
      <c r="E141" s="95"/>
      <c r="F141" s="95"/>
      <c r="G141" s="504" t="str">
        <f t="shared" si="3"/>
        <v/>
      </c>
      <c r="H141" s="491" t="str">
        <f t="shared" si="4"/>
        <v>El % de educandos activos con módulo vinculado no puede ser mayor a 100%, favor de modificar la información.</v>
      </c>
      <c r="I141" s="501"/>
    </row>
    <row r="142" spans="1:16" ht="27.75" customHeight="1">
      <c r="A142" s="285">
        <v>22</v>
      </c>
      <c r="B142" s="669"/>
      <c r="C142" s="669"/>
      <c r="D142" s="95"/>
      <c r="E142" s="95"/>
      <c r="F142" s="95"/>
      <c r="G142" s="504" t="str">
        <f t="shared" si="3"/>
        <v/>
      </c>
      <c r="H142" s="491" t="str">
        <f t="shared" si="4"/>
        <v>El % de educandos activos con módulo vinculado no puede ser mayor a 100%, favor de modificar la información.</v>
      </c>
      <c r="I142" s="501"/>
    </row>
    <row r="143" spans="1:16" ht="27.75" customHeight="1">
      <c r="A143" s="285">
        <v>23</v>
      </c>
      <c r="B143" s="669"/>
      <c r="C143" s="669"/>
      <c r="D143" s="95"/>
      <c r="E143" s="95"/>
      <c r="F143" s="95"/>
      <c r="G143" s="504" t="str">
        <f t="shared" si="3"/>
        <v/>
      </c>
      <c r="H143" s="491" t="str">
        <f t="shared" si="4"/>
        <v>El % de educandos activos con módulo vinculado no puede ser mayor a 100%, favor de modificar la información.</v>
      </c>
      <c r="I143" s="501"/>
    </row>
    <row r="144" spans="1:16" ht="27.75" customHeight="1">
      <c r="A144" s="285">
        <v>24</v>
      </c>
      <c r="B144" s="669"/>
      <c r="C144" s="669"/>
      <c r="D144" s="95"/>
      <c r="E144" s="95"/>
      <c r="F144" s="95"/>
      <c r="G144" s="504" t="str">
        <f t="shared" si="3"/>
        <v/>
      </c>
      <c r="H144" s="491" t="str">
        <f t="shared" si="4"/>
        <v>El % de educandos activos con módulo vinculado no puede ser mayor a 100%, favor de modificar la información.</v>
      </c>
      <c r="I144" s="501"/>
    </row>
    <row r="145" spans="1:17" ht="27.75" customHeight="1">
      <c r="A145" s="285">
        <v>25</v>
      </c>
      <c r="B145" s="669"/>
      <c r="C145" s="669"/>
      <c r="D145" s="95"/>
      <c r="E145" s="95"/>
      <c r="F145" s="95"/>
      <c r="G145" s="504" t="str">
        <f t="shared" si="3"/>
        <v/>
      </c>
      <c r="H145" s="491" t="str">
        <f t="shared" si="4"/>
        <v>El % de educandos activos con módulo vinculado no puede ser mayor a 100%, favor de modificar la información.</v>
      </c>
      <c r="I145" s="501"/>
    </row>
    <row r="146" spans="1:17" ht="27.75" customHeight="1">
      <c r="A146" s="285">
        <v>26</v>
      </c>
      <c r="B146" s="669"/>
      <c r="C146" s="669"/>
      <c r="D146" s="95"/>
      <c r="E146" s="95"/>
      <c r="F146" s="95"/>
      <c r="G146" s="504" t="str">
        <f t="shared" si="3"/>
        <v/>
      </c>
      <c r="H146" s="491" t="str">
        <f t="shared" si="4"/>
        <v>El % de educandos activos con módulo vinculado no puede ser mayor a 100%, favor de modificar la información.</v>
      </c>
      <c r="I146" s="501"/>
    </row>
    <row r="147" spans="1:17" ht="27.75" customHeight="1">
      <c r="A147" s="285">
        <v>27</v>
      </c>
      <c r="B147" s="669"/>
      <c r="C147" s="669"/>
      <c r="D147" s="95"/>
      <c r="E147" s="95"/>
      <c r="F147" s="95"/>
      <c r="G147" s="504" t="str">
        <f t="shared" si="3"/>
        <v/>
      </c>
      <c r="H147" s="491" t="str">
        <f t="shared" si="4"/>
        <v>El % de educandos activos con módulo vinculado no puede ser mayor a 100%, favor de modificar la información.</v>
      </c>
      <c r="I147" s="501"/>
    </row>
    <row r="148" spans="1:17" ht="27.75" customHeight="1">
      <c r="A148" s="285">
        <v>28</v>
      </c>
      <c r="B148" s="669"/>
      <c r="C148" s="669"/>
      <c r="D148" s="95"/>
      <c r="E148" s="95"/>
      <c r="F148" s="95"/>
      <c r="G148" s="504" t="str">
        <f t="shared" si="3"/>
        <v/>
      </c>
      <c r="H148" s="491" t="str">
        <f t="shared" si="4"/>
        <v>El % de educandos activos con módulo vinculado no puede ser mayor a 100%, favor de modificar la información.</v>
      </c>
      <c r="I148" s="501"/>
    </row>
    <row r="149" spans="1:17" ht="27.75" customHeight="1">
      <c r="A149" s="285">
        <v>29</v>
      </c>
      <c r="B149" s="669"/>
      <c r="C149" s="669"/>
      <c r="D149" s="95"/>
      <c r="E149" s="95"/>
      <c r="F149" s="95"/>
      <c r="G149" s="504" t="str">
        <f t="shared" si="3"/>
        <v/>
      </c>
      <c r="H149" s="491" t="str">
        <f t="shared" si="4"/>
        <v>El % de educandos activos con módulo vinculado no puede ser mayor a 100%, favor de modificar la información.</v>
      </c>
      <c r="I149" s="501"/>
    </row>
    <row r="150" spans="1:17" ht="27.75" customHeight="1">
      <c r="A150" s="285">
        <v>30</v>
      </c>
      <c r="B150" s="669"/>
      <c r="C150" s="669"/>
      <c r="D150" s="95"/>
      <c r="E150" s="95"/>
      <c r="F150" s="95"/>
      <c r="G150" s="504" t="str">
        <f t="shared" si="3"/>
        <v/>
      </c>
      <c r="H150" s="491" t="str">
        <f t="shared" si="4"/>
        <v>El % de educandos activos con módulo vinculado no puede ser mayor a 100%, favor de modificar la información.</v>
      </c>
      <c r="I150" s="501"/>
    </row>
    <row r="151" spans="1:17" ht="27.75" customHeight="1">
      <c r="A151" s="285">
        <v>31</v>
      </c>
      <c r="B151" s="669"/>
      <c r="C151" s="669"/>
      <c r="D151" s="95"/>
      <c r="E151" s="95"/>
      <c r="F151" s="95"/>
      <c r="G151" s="504" t="str">
        <f t="shared" si="3"/>
        <v/>
      </c>
      <c r="H151" s="491" t="str">
        <f t="shared" si="4"/>
        <v>El % de educandos activos con módulo vinculado no puede ser mayor a 100%, favor de modificar la información.</v>
      </c>
      <c r="I151" s="501"/>
    </row>
    <row r="152" spans="1:17" ht="27.75" customHeight="1">
      <c r="A152" s="285">
        <v>32</v>
      </c>
      <c r="B152" s="669"/>
      <c r="C152" s="669"/>
      <c r="D152" s="95"/>
      <c r="E152" s="95"/>
      <c r="F152" s="95"/>
      <c r="G152" s="504" t="str">
        <f t="shared" si="3"/>
        <v/>
      </c>
      <c r="H152" s="491" t="str">
        <f t="shared" si="4"/>
        <v>El % de educandos activos con módulo vinculado no puede ser mayor a 100%, favor de modificar la información.</v>
      </c>
      <c r="I152" s="501"/>
    </row>
    <row r="153" spans="1:17" ht="27.75" customHeight="1">
      <c r="A153" s="285">
        <v>33</v>
      </c>
      <c r="B153" s="669"/>
      <c r="C153" s="669"/>
      <c r="D153" s="95"/>
      <c r="E153" s="95"/>
      <c r="F153" s="95"/>
      <c r="G153" s="504" t="str">
        <f t="shared" si="3"/>
        <v/>
      </c>
      <c r="H153" s="491" t="str">
        <f t="shared" si="4"/>
        <v>El % de educandos activos con módulo vinculado no puede ser mayor a 100%, favor de modificar la información.</v>
      </c>
      <c r="I153" s="501"/>
    </row>
    <row r="154" spans="1:17" ht="27.75" customHeight="1">
      <c r="A154" s="672" t="s">
        <v>7</v>
      </c>
      <c r="B154" s="673"/>
      <c r="C154" s="674"/>
      <c r="D154" s="53" t="str">
        <f>IF(SUM(D121:D153)=0,"",SUM(D121:D153))</f>
        <v/>
      </c>
      <c r="E154" s="53" t="str">
        <f t="shared" ref="E154:F154" si="5">IF(SUM(E121:E153)=0,"",SUM(E121:E153))</f>
        <v/>
      </c>
      <c r="F154" s="53" t="str">
        <f t="shared" si="5"/>
        <v/>
      </c>
      <c r="G154" s="53" t="e">
        <f t="shared" ref="G154" si="6">IF(SUM(D154+E154-F154)=0,"",SUM(SUM(D154+E154-F154)))</f>
        <v>#VALUE!</v>
      </c>
    </row>
    <row r="155" spans="1:17" ht="27.75" customHeight="1">
      <c r="F155" s="68"/>
      <c r="G155" s="68"/>
    </row>
    <row r="156" spans="1:17" ht="27.75" customHeight="1">
      <c r="A156" s="678" t="s">
        <v>730</v>
      </c>
      <c r="B156" s="678"/>
      <c r="C156" s="678"/>
      <c r="D156" s="678"/>
      <c r="E156" s="678"/>
      <c r="F156" s="678"/>
      <c r="G156" s="678"/>
      <c r="H156" s="678"/>
      <c r="I156" s="678"/>
      <c r="J156" s="678"/>
      <c r="K156" s="678"/>
      <c r="L156" s="678"/>
      <c r="M156" s="678"/>
    </row>
    <row r="157" spans="1:17" ht="27.75" customHeight="1">
      <c r="A157" s="308"/>
      <c r="B157" s="308"/>
      <c r="C157" s="308"/>
      <c r="D157" s="308"/>
      <c r="E157" s="308"/>
      <c r="F157" s="308"/>
      <c r="G157" s="308"/>
      <c r="H157" s="308"/>
      <c r="I157" s="502"/>
      <c r="J157" s="308"/>
      <c r="K157" s="308"/>
      <c r="L157" s="308"/>
      <c r="M157" s="308"/>
    </row>
    <row r="158" spans="1:17" ht="100.9" customHeight="1">
      <c r="A158" s="285" t="s">
        <v>26</v>
      </c>
      <c r="B158" s="670" t="s">
        <v>27</v>
      </c>
      <c r="C158" s="670"/>
      <c r="D158" s="285" t="s">
        <v>440</v>
      </c>
      <c r="E158" s="285" t="s">
        <v>552</v>
      </c>
      <c r="F158" s="121"/>
      <c r="G158" s="121"/>
      <c r="H158" s="79"/>
      <c r="I158" s="79"/>
      <c r="J158" s="76"/>
      <c r="K158" s="300" t="s">
        <v>28</v>
      </c>
      <c r="L158" s="162"/>
      <c r="M158" s="300" t="s">
        <v>471</v>
      </c>
      <c r="N158" s="561" t="s">
        <v>622</v>
      </c>
      <c r="O158" s="561"/>
      <c r="P158" s="658" t="s">
        <v>623</v>
      </c>
      <c r="Q158" s="659"/>
    </row>
    <row r="159" spans="1:17" ht="27.75" customHeight="1">
      <c r="A159" s="285">
        <v>1</v>
      </c>
      <c r="B159" s="671" t="s">
        <v>665</v>
      </c>
      <c r="C159" s="671"/>
      <c r="D159" s="97"/>
      <c r="E159" s="97"/>
      <c r="F159" s="306"/>
      <c r="G159" s="306"/>
      <c r="H159" s="76"/>
      <c r="I159" s="76"/>
      <c r="J159" s="676">
        <v>1</v>
      </c>
      <c r="K159" s="616"/>
      <c r="M159" s="613"/>
      <c r="N159" s="637">
        <v>3</v>
      </c>
      <c r="O159" s="656" t="str">
        <f>CONCATENATE(IF(N159="","",IF(N159=1,'Base de Datos'!$E$249,IF(N159=2,'Base de Datos'!$E$250,IF(N159=3,'Base de Datos'!$E$251,IF(N159=4,'Base de Datos'!$E$252))))),"")</f>
        <v xml:space="preserve">La información emitida por la Entidad cumple parcialmente con el objetivo de la pregunta. </v>
      </c>
      <c r="P159" s="657"/>
    </row>
    <row r="160" spans="1:17" ht="27.75" customHeight="1">
      <c r="A160" s="285">
        <v>2</v>
      </c>
      <c r="B160" s="671" t="s">
        <v>666</v>
      </c>
      <c r="C160" s="671"/>
      <c r="D160" s="97"/>
      <c r="E160" s="97"/>
      <c r="F160" s="306"/>
      <c r="G160" s="306"/>
      <c r="J160" s="676"/>
      <c r="K160" s="616"/>
      <c r="L160" s="60"/>
      <c r="M160" s="614"/>
      <c r="N160" s="637"/>
      <c r="O160" s="656"/>
      <c r="P160" s="657"/>
    </row>
    <row r="161" spans="1:16" ht="27.75" customHeight="1">
      <c r="A161" s="285">
        <v>3</v>
      </c>
      <c r="B161" s="671" t="s">
        <v>667</v>
      </c>
      <c r="C161" s="671"/>
      <c r="D161" s="97"/>
      <c r="E161" s="97"/>
      <c r="F161" s="306"/>
      <c r="G161" s="306"/>
      <c r="J161" s="676"/>
      <c r="K161" s="616"/>
      <c r="L161" s="60"/>
      <c r="M161" s="614"/>
      <c r="N161" s="637"/>
      <c r="O161" s="656"/>
      <c r="P161" s="657"/>
    </row>
    <row r="162" spans="1:16" ht="27.75" customHeight="1">
      <c r="A162" s="285">
        <v>4</v>
      </c>
      <c r="B162" s="671" t="s">
        <v>668</v>
      </c>
      <c r="C162" s="671"/>
      <c r="D162" s="97"/>
      <c r="E162" s="97"/>
      <c r="F162" s="306"/>
      <c r="G162" s="306"/>
      <c r="J162" s="676"/>
      <c r="K162" s="616"/>
      <c r="L162" s="60"/>
      <c r="M162" s="615"/>
      <c r="N162" s="637"/>
      <c r="O162" s="656"/>
      <c r="P162" s="657"/>
    </row>
    <row r="163" spans="1:16" ht="27.75" customHeight="1">
      <c r="A163" s="285">
        <v>5</v>
      </c>
      <c r="B163" s="671" t="s">
        <v>669</v>
      </c>
      <c r="C163" s="671"/>
      <c r="D163" s="97"/>
      <c r="E163" s="97"/>
      <c r="F163" s="306"/>
      <c r="G163" s="306"/>
      <c r="J163" s="676">
        <v>2</v>
      </c>
      <c r="K163" s="616"/>
      <c r="L163" s="98"/>
      <c r="M163" s="613"/>
      <c r="N163" s="637">
        <v>2</v>
      </c>
      <c r="O163" s="656" t="str">
        <f>CONCATENATE(IF(N163="","",IF(N163=1,'Base de Datos'!$E$249,IF(N163=2,'Base de Datos'!$E$250,IF(N163=3,'Base de Datos'!$E$251,IF(N163=4,'Base de Datos'!$E$252))))),"")</f>
        <v xml:space="preserve">La información emitida por la Entidad cumple de manera satisfactoria con el objetivo de la pregunta. </v>
      </c>
      <c r="P163" s="657"/>
    </row>
    <row r="164" spans="1:16" ht="27.75" customHeight="1">
      <c r="A164" s="285">
        <v>6</v>
      </c>
      <c r="B164" s="671" t="s">
        <v>670</v>
      </c>
      <c r="C164" s="671"/>
      <c r="D164" s="97"/>
      <c r="E164" s="97"/>
      <c r="F164" s="306"/>
      <c r="G164" s="306"/>
      <c r="J164" s="676"/>
      <c r="K164" s="616"/>
      <c r="L164" s="62"/>
      <c r="M164" s="614"/>
      <c r="N164" s="637"/>
      <c r="O164" s="656"/>
      <c r="P164" s="657"/>
    </row>
    <row r="165" spans="1:16" ht="27.75" customHeight="1">
      <c r="A165" s="285">
        <v>7</v>
      </c>
      <c r="B165" s="671" t="s">
        <v>671</v>
      </c>
      <c r="C165" s="671"/>
      <c r="D165" s="97"/>
      <c r="E165" s="97"/>
      <c r="F165" s="306"/>
      <c r="G165" s="306"/>
      <c r="J165" s="676"/>
      <c r="K165" s="616"/>
      <c r="L165" s="62"/>
      <c r="M165" s="614"/>
      <c r="N165" s="637"/>
      <c r="O165" s="656"/>
      <c r="P165" s="657"/>
    </row>
    <row r="166" spans="1:16" ht="27.75" customHeight="1">
      <c r="A166" s="285">
        <v>8</v>
      </c>
      <c r="B166" s="671" t="s">
        <v>672</v>
      </c>
      <c r="C166" s="671"/>
      <c r="D166" s="97"/>
      <c r="E166" s="97"/>
      <c r="F166" s="306"/>
      <c r="G166" s="306"/>
      <c r="J166" s="676"/>
      <c r="K166" s="616"/>
      <c r="M166" s="615"/>
      <c r="N166" s="637"/>
      <c r="O166" s="656"/>
      <c r="P166" s="657"/>
    </row>
    <row r="167" spans="1:16" ht="27.75" customHeight="1">
      <c r="A167" s="285">
        <v>9</v>
      </c>
      <c r="B167" s="671" t="s">
        <v>673</v>
      </c>
      <c r="C167" s="671"/>
      <c r="D167" s="97"/>
      <c r="E167" s="97"/>
      <c r="F167" s="306"/>
      <c r="G167" s="306"/>
      <c r="N167" s="324"/>
      <c r="O167" s="382" t="str">
        <f>CONCATENATE(IF(N167="","",IF(N167=1,'Base de Datos'!$E$249,IF(N167=2,'Base de Datos'!$E$250,IF(N167=3,'Base de Datos'!$E$251,IF(N167=4,'Base de Datos'!$E$252))))),"")</f>
        <v/>
      </c>
      <c r="P167" s="68"/>
    </row>
    <row r="168" spans="1:16" ht="27.75" customHeight="1">
      <c r="A168" s="285">
        <v>10</v>
      </c>
      <c r="B168" s="671" t="s">
        <v>674</v>
      </c>
      <c r="C168" s="671"/>
      <c r="D168" s="97"/>
      <c r="E168" s="97"/>
      <c r="F168" s="306"/>
      <c r="G168" s="306"/>
      <c r="N168" s="324"/>
      <c r="O168" s="382"/>
      <c r="P168" s="68"/>
    </row>
    <row r="169" spans="1:16" ht="27.75" customHeight="1">
      <c r="A169" s="285">
        <v>11</v>
      </c>
      <c r="B169" s="671" t="s">
        <v>675</v>
      </c>
      <c r="C169" s="671"/>
      <c r="D169" s="97"/>
      <c r="E169" s="97"/>
      <c r="F169" s="306"/>
      <c r="G169" s="306"/>
      <c r="N169" s="324"/>
      <c r="O169" s="382" t="str">
        <f>CONCATENATE(IF(N169="","",IF(N169=1,'Base de Datos'!$E$249,IF(N169=2,'Base de Datos'!$E$250,IF(N169=3,'Base de Datos'!$E$251,IF(N169=4,'Base de Datos'!$E$252))))),"")</f>
        <v/>
      </c>
      <c r="P169" s="68"/>
    </row>
    <row r="170" spans="1:16" ht="27.75" customHeight="1">
      <c r="A170" s="285">
        <v>12</v>
      </c>
      <c r="B170" s="671" t="s">
        <v>676</v>
      </c>
      <c r="C170" s="671"/>
      <c r="D170" s="97"/>
      <c r="E170" s="97"/>
      <c r="F170" s="306"/>
      <c r="G170" s="306"/>
      <c r="N170" s="324"/>
      <c r="O170" s="382"/>
      <c r="P170" s="68"/>
    </row>
    <row r="171" spans="1:16" ht="27.75" customHeight="1">
      <c r="A171" s="285">
        <v>13</v>
      </c>
      <c r="B171" s="671" t="s">
        <v>677</v>
      </c>
      <c r="C171" s="671"/>
      <c r="D171" s="97"/>
      <c r="E171" s="97"/>
      <c r="F171" s="306"/>
      <c r="G171" s="306"/>
      <c r="N171" s="383"/>
      <c r="O171" s="68"/>
      <c r="P171" s="68"/>
    </row>
    <row r="172" spans="1:16" ht="27.75" customHeight="1">
      <c r="A172" s="285">
        <v>14</v>
      </c>
      <c r="B172" s="671" t="s">
        <v>678</v>
      </c>
      <c r="C172" s="671"/>
      <c r="D172" s="97"/>
      <c r="E172" s="97"/>
      <c r="F172" s="306"/>
      <c r="G172" s="306"/>
      <c r="N172" s="383"/>
      <c r="O172" s="68"/>
      <c r="P172" s="68"/>
    </row>
    <row r="173" spans="1:16" ht="27.75" customHeight="1">
      <c r="A173" s="285">
        <v>15</v>
      </c>
      <c r="B173" s="671" t="s">
        <v>679</v>
      </c>
      <c r="C173" s="671"/>
      <c r="D173" s="97"/>
      <c r="E173" s="97"/>
      <c r="F173" s="306"/>
      <c r="G173" s="306"/>
    </row>
    <row r="174" spans="1:16" ht="27.75" customHeight="1">
      <c r="A174" s="285">
        <v>16</v>
      </c>
      <c r="B174" s="671" t="s">
        <v>680</v>
      </c>
      <c r="C174" s="671"/>
      <c r="D174" s="97"/>
      <c r="E174" s="97"/>
      <c r="F174" s="306"/>
      <c r="G174" s="306"/>
      <c r="K174" s="99"/>
      <c r="L174" s="99"/>
    </row>
    <row r="175" spans="1:16" ht="27.75" customHeight="1">
      <c r="A175" s="285">
        <v>17</v>
      </c>
      <c r="B175" s="671" t="s">
        <v>681</v>
      </c>
      <c r="C175" s="671"/>
      <c r="D175" s="97"/>
      <c r="E175" s="97"/>
      <c r="F175" s="306"/>
      <c r="G175" s="306"/>
    </row>
    <row r="176" spans="1:16" ht="27.75" customHeight="1">
      <c r="A176" s="285">
        <v>18</v>
      </c>
      <c r="B176" s="671" t="s">
        <v>682</v>
      </c>
      <c r="C176" s="671"/>
      <c r="D176" s="97"/>
      <c r="E176" s="97"/>
      <c r="F176" s="306"/>
      <c r="G176" s="306"/>
    </row>
    <row r="177" spans="1:7" ht="27.75" customHeight="1">
      <c r="A177" s="285">
        <v>19</v>
      </c>
      <c r="B177" s="671" t="s">
        <v>683</v>
      </c>
      <c r="C177" s="671"/>
      <c r="D177" s="97"/>
      <c r="E177" s="97"/>
      <c r="F177" s="306"/>
      <c r="G177" s="306"/>
    </row>
    <row r="178" spans="1:7" ht="27.75" customHeight="1">
      <c r="A178" s="285">
        <v>20</v>
      </c>
      <c r="B178" s="671" t="s">
        <v>684</v>
      </c>
      <c r="C178" s="671"/>
      <c r="D178" s="97"/>
      <c r="E178" s="97"/>
      <c r="F178" s="306"/>
      <c r="G178" s="306"/>
    </row>
    <row r="179" spans="1:7" ht="27.75" customHeight="1">
      <c r="A179" s="285">
        <v>21</v>
      </c>
      <c r="B179" s="671" t="s">
        <v>685</v>
      </c>
      <c r="C179" s="671"/>
      <c r="D179" s="97"/>
      <c r="E179" s="97"/>
      <c r="F179" s="306"/>
      <c r="G179" s="306"/>
    </row>
    <row r="180" spans="1:7" ht="27.75" customHeight="1">
      <c r="A180" s="285">
        <v>22</v>
      </c>
      <c r="B180" s="671" t="s">
        <v>686</v>
      </c>
      <c r="C180" s="671"/>
      <c r="D180" s="97"/>
      <c r="E180" s="97"/>
      <c r="F180" s="306"/>
      <c r="G180" s="306"/>
    </row>
    <row r="181" spans="1:7" ht="27.75" customHeight="1">
      <c r="A181" s="285">
        <v>23</v>
      </c>
      <c r="B181" s="671" t="s">
        <v>687</v>
      </c>
      <c r="C181" s="671"/>
      <c r="D181" s="97"/>
      <c r="E181" s="97"/>
      <c r="F181" s="306"/>
      <c r="G181" s="306"/>
    </row>
    <row r="182" spans="1:7" ht="27.75" customHeight="1">
      <c r="A182" s="285">
        <v>24</v>
      </c>
      <c r="B182" s="671" t="s">
        <v>688</v>
      </c>
      <c r="C182" s="671"/>
      <c r="D182" s="97"/>
      <c r="E182" s="97"/>
      <c r="F182" s="306"/>
      <c r="G182" s="306"/>
    </row>
    <row r="183" spans="1:7" ht="27.75" customHeight="1">
      <c r="A183" s="285">
        <v>25</v>
      </c>
      <c r="B183" s="671" t="s">
        <v>689</v>
      </c>
      <c r="C183" s="671"/>
      <c r="D183" s="97"/>
      <c r="E183" s="97"/>
      <c r="F183" s="306"/>
      <c r="G183" s="306"/>
    </row>
    <row r="184" spans="1:7" ht="27.75" customHeight="1">
      <c r="A184" s="285">
        <v>26</v>
      </c>
      <c r="B184" s="671" t="s">
        <v>690</v>
      </c>
      <c r="C184" s="671"/>
      <c r="D184" s="97"/>
      <c r="E184" s="97"/>
      <c r="F184" s="306"/>
      <c r="G184" s="306"/>
    </row>
    <row r="185" spans="1:7" ht="27.75" customHeight="1">
      <c r="A185" s="285">
        <v>27</v>
      </c>
      <c r="B185" s="671" t="s">
        <v>691</v>
      </c>
      <c r="C185" s="671"/>
      <c r="D185" s="97"/>
      <c r="E185" s="97"/>
      <c r="F185" s="306"/>
      <c r="G185" s="306"/>
    </row>
    <row r="186" spans="1:7" ht="27.75" customHeight="1">
      <c r="A186" s="285">
        <v>28</v>
      </c>
      <c r="B186" s="671" t="s">
        <v>692</v>
      </c>
      <c r="C186" s="671"/>
      <c r="D186" s="97"/>
      <c r="E186" s="97"/>
      <c r="F186" s="306"/>
      <c r="G186" s="306"/>
    </row>
    <row r="187" spans="1:7" ht="27.75" customHeight="1">
      <c r="A187" s="285">
        <v>29</v>
      </c>
      <c r="B187" s="671" t="s">
        <v>693</v>
      </c>
      <c r="C187" s="671"/>
      <c r="D187" s="97"/>
      <c r="E187" s="97"/>
      <c r="F187" s="306"/>
      <c r="G187" s="306"/>
    </row>
    <row r="188" spans="1:7" ht="27.75" customHeight="1">
      <c r="A188" s="285">
        <v>30</v>
      </c>
      <c r="B188" s="671" t="s">
        <v>694</v>
      </c>
      <c r="C188" s="671"/>
      <c r="D188" s="97"/>
      <c r="E188" s="97"/>
      <c r="F188" s="306"/>
      <c r="G188" s="306"/>
    </row>
    <row r="189" spans="1:7" ht="27.75" customHeight="1">
      <c r="A189" s="285">
        <v>31</v>
      </c>
      <c r="B189" s="671" t="s">
        <v>695</v>
      </c>
      <c r="C189" s="671"/>
      <c r="D189" s="97"/>
      <c r="E189" s="97"/>
      <c r="F189" s="306"/>
      <c r="G189" s="306"/>
    </row>
    <row r="190" spans="1:7" ht="27.75" customHeight="1">
      <c r="A190" s="285">
        <v>32</v>
      </c>
      <c r="B190" s="671" t="s">
        <v>696</v>
      </c>
      <c r="C190" s="671"/>
      <c r="D190" s="97"/>
      <c r="E190" s="97"/>
      <c r="F190" s="306"/>
      <c r="G190" s="306"/>
    </row>
    <row r="191" spans="1:7" ht="27.75" customHeight="1">
      <c r="A191" s="285">
        <v>33</v>
      </c>
      <c r="B191" s="671" t="s">
        <v>697</v>
      </c>
      <c r="C191" s="671"/>
      <c r="D191" s="97"/>
      <c r="E191" s="97"/>
      <c r="F191" s="306"/>
      <c r="G191" s="306"/>
    </row>
    <row r="192" spans="1:7" ht="27.75" customHeight="1">
      <c r="A192" s="285">
        <v>34</v>
      </c>
      <c r="B192" s="671" t="s">
        <v>698</v>
      </c>
      <c r="C192" s="671"/>
      <c r="D192" s="97"/>
      <c r="E192" s="97"/>
      <c r="F192" s="306"/>
      <c r="G192" s="306"/>
    </row>
    <row r="193" spans="1:7" ht="27.75" customHeight="1">
      <c r="A193" s="285">
        <v>35</v>
      </c>
      <c r="B193" s="671" t="s">
        <v>699</v>
      </c>
      <c r="C193" s="671"/>
      <c r="D193" s="97"/>
      <c r="E193" s="97"/>
      <c r="F193" s="306"/>
      <c r="G193" s="306"/>
    </row>
    <row r="194" spans="1:7" ht="27.75" customHeight="1">
      <c r="A194" s="285">
        <v>36</v>
      </c>
      <c r="B194" s="671" t="s">
        <v>700</v>
      </c>
      <c r="C194" s="671"/>
      <c r="D194" s="97"/>
      <c r="E194" s="97"/>
      <c r="F194" s="306"/>
      <c r="G194" s="306"/>
    </row>
    <row r="195" spans="1:7" ht="27.75" customHeight="1">
      <c r="A195" s="285">
        <v>37</v>
      </c>
      <c r="B195" s="671" t="s">
        <v>701</v>
      </c>
      <c r="C195" s="671"/>
      <c r="D195" s="97"/>
      <c r="E195" s="97"/>
      <c r="F195" s="306"/>
      <c r="G195" s="306"/>
    </row>
    <row r="196" spans="1:7" ht="27.75" customHeight="1">
      <c r="A196" s="285">
        <v>38</v>
      </c>
      <c r="B196" s="671" t="s">
        <v>702</v>
      </c>
      <c r="C196" s="671"/>
      <c r="D196" s="97"/>
      <c r="E196" s="97"/>
      <c r="F196" s="306"/>
      <c r="G196" s="306"/>
    </row>
    <row r="197" spans="1:7" ht="27.75" customHeight="1">
      <c r="A197" s="285">
        <v>39</v>
      </c>
      <c r="B197" s="671" t="s">
        <v>703</v>
      </c>
      <c r="C197" s="671"/>
      <c r="D197" s="97"/>
      <c r="E197" s="97"/>
      <c r="F197" s="306"/>
      <c r="G197" s="306"/>
    </row>
    <row r="198" spans="1:7" ht="27.75" customHeight="1">
      <c r="A198" s="285">
        <v>40</v>
      </c>
      <c r="B198" s="671" t="s">
        <v>704</v>
      </c>
      <c r="C198" s="671"/>
      <c r="D198" s="97"/>
      <c r="E198" s="97"/>
      <c r="F198" s="306"/>
      <c r="G198" s="306"/>
    </row>
    <row r="199" spans="1:7" ht="27.75" customHeight="1">
      <c r="A199" s="285">
        <v>41</v>
      </c>
      <c r="B199" s="671" t="s">
        <v>705</v>
      </c>
      <c r="C199" s="671"/>
      <c r="D199" s="97"/>
      <c r="E199" s="97"/>
      <c r="F199" s="306"/>
      <c r="G199" s="306"/>
    </row>
    <row r="200" spans="1:7" ht="27.75" customHeight="1">
      <c r="A200" s="285">
        <v>42</v>
      </c>
      <c r="B200" s="671" t="s">
        <v>706</v>
      </c>
      <c r="C200" s="671"/>
      <c r="D200" s="97"/>
      <c r="E200" s="97"/>
      <c r="F200" s="306"/>
      <c r="G200" s="306"/>
    </row>
    <row r="201" spans="1:7" ht="27.75" customHeight="1">
      <c r="A201" s="285">
        <v>43</v>
      </c>
      <c r="B201" s="671" t="s">
        <v>707</v>
      </c>
      <c r="C201" s="671"/>
      <c r="D201" s="97"/>
      <c r="E201" s="97"/>
      <c r="F201" s="306"/>
      <c r="G201" s="306"/>
    </row>
    <row r="202" spans="1:7" ht="27.75" customHeight="1">
      <c r="A202" s="285">
        <v>44</v>
      </c>
      <c r="B202" s="671" t="s">
        <v>708</v>
      </c>
      <c r="C202" s="671"/>
      <c r="D202" s="97"/>
      <c r="E202" s="97"/>
      <c r="F202" s="306"/>
      <c r="G202" s="306"/>
    </row>
    <row r="203" spans="1:7" ht="27.75" customHeight="1">
      <c r="A203" s="285">
        <v>45</v>
      </c>
      <c r="B203" s="671" t="s">
        <v>709</v>
      </c>
      <c r="C203" s="671"/>
      <c r="D203" s="97"/>
      <c r="E203" s="97"/>
      <c r="F203" s="306"/>
      <c r="G203" s="306"/>
    </row>
    <row r="204" spans="1:7" ht="27.75" customHeight="1">
      <c r="A204" s="285">
        <v>46</v>
      </c>
      <c r="B204" s="671" t="s">
        <v>710</v>
      </c>
      <c r="C204" s="671"/>
      <c r="D204" s="97"/>
      <c r="E204" s="97"/>
      <c r="F204" s="306"/>
      <c r="G204" s="306"/>
    </row>
    <row r="205" spans="1:7" ht="27.75" customHeight="1">
      <c r="A205" s="285">
        <v>47</v>
      </c>
      <c r="B205" s="671" t="s">
        <v>711</v>
      </c>
      <c r="C205" s="671"/>
      <c r="D205" s="97"/>
      <c r="E205" s="97"/>
      <c r="F205" s="306"/>
      <c r="G205" s="306"/>
    </row>
    <row r="206" spans="1:7" ht="27.75" customHeight="1">
      <c r="A206" s="285">
        <v>48</v>
      </c>
      <c r="B206" s="671" t="s">
        <v>712</v>
      </c>
      <c r="C206" s="671"/>
      <c r="D206" s="97"/>
      <c r="E206" s="97"/>
      <c r="F206" s="306"/>
      <c r="G206" s="306"/>
    </row>
    <row r="207" spans="1:7" ht="27.75" customHeight="1">
      <c r="A207" s="285">
        <v>49</v>
      </c>
      <c r="B207" s="671" t="s">
        <v>713</v>
      </c>
      <c r="C207" s="671"/>
      <c r="D207" s="97"/>
      <c r="E207" s="97"/>
      <c r="F207" s="306"/>
      <c r="G207" s="306"/>
    </row>
    <row r="208" spans="1:7" ht="27.75" customHeight="1">
      <c r="A208" s="285">
        <v>50</v>
      </c>
      <c r="B208" s="671" t="s">
        <v>714</v>
      </c>
      <c r="C208" s="671"/>
      <c r="D208" s="97"/>
      <c r="E208" s="97"/>
      <c r="F208" s="306"/>
      <c r="G208" s="306"/>
    </row>
    <row r="209" spans="1:7" ht="27.75" customHeight="1">
      <c r="A209" s="285">
        <v>51</v>
      </c>
      <c r="B209" s="671" t="s">
        <v>715</v>
      </c>
      <c r="C209" s="671"/>
      <c r="D209" s="97"/>
      <c r="E209" s="97"/>
      <c r="F209" s="306"/>
      <c r="G209" s="306"/>
    </row>
    <row r="210" spans="1:7" ht="27.75" customHeight="1">
      <c r="A210" s="285">
        <v>52</v>
      </c>
      <c r="B210" s="671" t="s">
        <v>716</v>
      </c>
      <c r="C210" s="671"/>
      <c r="D210" s="97"/>
      <c r="E210" s="97"/>
      <c r="F210" s="306"/>
      <c r="G210" s="306"/>
    </row>
    <row r="211" spans="1:7" ht="27.75" customHeight="1">
      <c r="A211" s="285">
        <v>53</v>
      </c>
      <c r="B211" s="671" t="s">
        <v>717</v>
      </c>
      <c r="C211" s="671"/>
      <c r="D211" s="97"/>
      <c r="E211" s="97"/>
      <c r="F211" s="306"/>
      <c r="G211" s="306"/>
    </row>
    <row r="212" spans="1:7" ht="27.75" customHeight="1">
      <c r="A212" s="285">
        <v>54</v>
      </c>
      <c r="B212" s="671" t="s">
        <v>718</v>
      </c>
      <c r="C212" s="671"/>
      <c r="D212" s="97"/>
      <c r="E212" s="97"/>
      <c r="F212" s="306"/>
      <c r="G212" s="306"/>
    </row>
    <row r="213" spans="1:7" ht="27.75" customHeight="1">
      <c r="A213" s="285">
        <v>55</v>
      </c>
      <c r="B213" s="671" t="s">
        <v>719</v>
      </c>
      <c r="C213" s="671"/>
      <c r="D213" s="97"/>
      <c r="E213" s="97"/>
      <c r="F213" s="306"/>
      <c r="G213" s="306"/>
    </row>
    <row r="214" spans="1:7" ht="27.75" customHeight="1">
      <c r="A214" s="285">
        <v>56</v>
      </c>
      <c r="B214" s="671" t="s">
        <v>720</v>
      </c>
      <c r="C214" s="671"/>
      <c r="D214" s="97"/>
      <c r="E214" s="97"/>
      <c r="F214" s="306"/>
      <c r="G214" s="306"/>
    </row>
    <row r="215" spans="1:7" ht="27.75" customHeight="1">
      <c r="A215" s="285">
        <v>57</v>
      </c>
      <c r="B215" s="671" t="s">
        <v>721</v>
      </c>
      <c r="C215" s="671"/>
      <c r="D215" s="97"/>
      <c r="E215" s="97"/>
      <c r="F215" s="306"/>
      <c r="G215" s="306"/>
    </row>
    <row r="216" spans="1:7" ht="27.75" customHeight="1">
      <c r="A216" s="285">
        <v>58</v>
      </c>
      <c r="B216" s="671" t="s">
        <v>722</v>
      </c>
      <c r="C216" s="671"/>
      <c r="D216" s="97"/>
      <c r="E216" s="97"/>
      <c r="F216" s="306"/>
      <c r="G216" s="306"/>
    </row>
    <row r="217" spans="1:7" ht="27.75" customHeight="1">
      <c r="A217" s="285">
        <v>59</v>
      </c>
      <c r="B217" s="671" t="s">
        <v>723</v>
      </c>
      <c r="C217" s="671"/>
      <c r="D217" s="97"/>
      <c r="E217" s="97"/>
      <c r="F217" s="306"/>
      <c r="G217" s="306"/>
    </row>
    <row r="218" spans="1:7" ht="27.75" customHeight="1">
      <c r="A218" s="285">
        <v>60</v>
      </c>
      <c r="B218" s="671" t="s">
        <v>724</v>
      </c>
      <c r="C218" s="671"/>
      <c r="D218" s="97"/>
      <c r="E218" s="97"/>
      <c r="F218" s="306"/>
      <c r="G218" s="306"/>
    </row>
    <row r="219" spans="1:7" ht="27.75" customHeight="1">
      <c r="A219" s="285">
        <v>61</v>
      </c>
      <c r="B219" s="671" t="s">
        <v>725</v>
      </c>
      <c r="C219" s="671"/>
      <c r="D219" s="97"/>
      <c r="E219" s="97"/>
      <c r="F219" s="306"/>
      <c r="G219" s="306"/>
    </row>
    <row r="220" spans="1:7" ht="27.75" customHeight="1">
      <c r="A220" s="285">
        <v>62</v>
      </c>
      <c r="B220" s="671" t="s">
        <v>726</v>
      </c>
      <c r="C220" s="671"/>
      <c r="D220" s="97"/>
      <c r="E220" s="97"/>
      <c r="F220" s="306"/>
      <c r="G220" s="306"/>
    </row>
    <row r="221" spans="1:7" ht="27.75" customHeight="1">
      <c r="A221" s="285">
        <v>63</v>
      </c>
      <c r="B221" s="671" t="s">
        <v>727</v>
      </c>
      <c r="C221" s="671"/>
      <c r="D221" s="97"/>
      <c r="E221" s="97"/>
      <c r="F221" s="306"/>
      <c r="G221" s="306"/>
    </row>
    <row r="222" spans="1:7" ht="27.75" customHeight="1">
      <c r="A222" s="285">
        <v>64</v>
      </c>
      <c r="B222" s="671" t="s">
        <v>728</v>
      </c>
      <c r="C222" s="671"/>
      <c r="D222" s="97"/>
      <c r="E222" s="97"/>
      <c r="F222" s="306"/>
      <c r="G222" s="306"/>
    </row>
    <row r="223" spans="1:7" ht="27.75" customHeight="1">
      <c r="A223" s="285">
        <v>65</v>
      </c>
      <c r="B223" s="671" t="s">
        <v>729</v>
      </c>
      <c r="C223" s="671"/>
      <c r="D223" s="97"/>
      <c r="E223" s="97"/>
      <c r="F223" s="306"/>
      <c r="G223" s="306"/>
    </row>
    <row r="224" spans="1:7" ht="27.75" customHeight="1">
      <c r="A224" s="670" t="s">
        <v>7</v>
      </c>
      <c r="B224" s="670"/>
      <c r="C224" s="670"/>
      <c r="D224" s="253">
        <f>SUM(D159:D223)</f>
        <v>0</v>
      </c>
      <c r="E224" s="253">
        <f>SUM(E159:E223)</f>
        <v>0</v>
      </c>
      <c r="F224" s="307"/>
      <c r="G224" s="307"/>
    </row>
  </sheetData>
  <sheetProtection algorithmName="SHA-512" hashValue="9OpqXSPeOh8WVbYr33xm0uthpgLffRLljt916EU9AlYV46+TLa+FXwrAfkisCVX+bgvz/Kr1ruSmNGZMwrKMXw==" saltValue="gmTHoLEkqDRwrvhfqWIfqQ==" spinCount="100000" sheet="1" objects="1" scenarios="1"/>
  <protectedRanges>
    <protectedRange sqref="D159:E223" name="Rango3"/>
    <protectedRange sqref="K15:K26 K52:K59 M52:M59 B15:F47" name="Rango1"/>
    <protectedRange sqref="D52:E114 B121:F153 K121:K132 K159:K166 M159:M166" name="Rango2"/>
  </protectedRanges>
  <mergeCells count="266">
    <mergeCell ref="N15:N20"/>
    <mergeCell ref="O15:O20"/>
    <mergeCell ref="N56:N59"/>
    <mergeCell ref="O56:O59"/>
    <mergeCell ref="P56:P59"/>
    <mergeCell ref="P15:P20"/>
    <mergeCell ref="N21:N26"/>
    <mergeCell ref="O21:O26"/>
    <mergeCell ref="P21:P26"/>
    <mergeCell ref="N52:N55"/>
    <mergeCell ref="O52:O55"/>
    <mergeCell ref="P52:P55"/>
    <mergeCell ref="J52:J55"/>
    <mergeCell ref="K52:K55"/>
    <mergeCell ref="J56:J59"/>
    <mergeCell ref="K56:K59"/>
    <mergeCell ref="M52:M55"/>
    <mergeCell ref="M56:M59"/>
    <mergeCell ref="J15:J20"/>
    <mergeCell ref="K15:K20"/>
    <mergeCell ref="J21:J26"/>
    <mergeCell ref="K21:K26"/>
    <mergeCell ref="B23:C23"/>
    <mergeCell ref="B24:C24"/>
    <mergeCell ref="B36:C36"/>
    <mergeCell ref="B37:C37"/>
    <mergeCell ref="B14:C14"/>
    <mergeCell ref="B29:C29"/>
    <mergeCell ref="B15:C15"/>
    <mergeCell ref="B16:C16"/>
    <mergeCell ref="B17:C17"/>
    <mergeCell ref="B18:C18"/>
    <mergeCell ref="B19:C19"/>
    <mergeCell ref="B20:C20"/>
    <mergeCell ref="B21:C21"/>
    <mergeCell ref="B22:C22"/>
    <mergeCell ref="B41:C41"/>
    <mergeCell ref="B25:C25"/>
    <mergeCell ref="B26:C26"/>
    <mergeCell ref="B27:C27"/>
    <mergeCell ref="B28:C28"/>
    <mergeCell ref="B30:C30"/>
    <mergeCell ref="B38:C38"/>
    <mergeCell ref="B39:C39"/>
    <mergeCell ref="B40:C40"/>
    <mergeCell ref="B31:C31"/>
    <mergeCell ref="B32:C32"/>
    <mergeCell ref="B33:C33"/>
    <mergeCell ref="B34:C34"/>
    <mergeCell ref="B35:C35"/>
    <mergeCell ref="B52:C52"/>
    <mergeCell ref="B53:C53"/>
    <mergeCell ref="B42:C42"/>
    <mergeCell ref="B43:C43"/>
    <mergeCell ref="A48:C48"/>
    <mergeCell ref="B51:C51"/>
    <mergeCell ref="A50:G50"/>
    <mergeCell ref="B44:C44"/>
    <mergeCell ref="B45:C45"/>
    <mergeCell ref="B46:C46"/>
    <mergeCell ref="B47:C47"/>
    <mergeCell ref="B57:C57"/>
    <mergeCell ref="B66:C66"/>
    <mergeCell ref="B67:C67"/>
    <mergeCell ref="B64:C64"/>
    <mergeCell ref="B65:C65"/>
    <mergeCell ref="B62:C62"/>
    <mergeCell ref="B63:C63"/>
    <mergeCell ref="B54:C54"/>
    <mergeCell ref="B55:C55"/>
    <mergeCell ref="A115:C115"/>
    <mergeCell ref="B93:C93"/>
    <mergeCell ref="B94:C94"/>
    <mergeCell ref="B91:C91"/>
    <mergeCell ref="B92:C92"/>
    <mergeCell ref="B89:C89"/>
    <mergeCell ref="B90:C90"/>
    <mergeCell ref="B78:C78"/>
    <mergeCell ref="B88:C88"/>
    <mergeCell ref="B97:C97"/>
    <mergeCell ref="B98:C98"/>
    <mergeCell ref="B95:C95"/>
    <mergeCell ref="B96:C96"/>
    <mergeCell ref="B79:C79"/>
    <mergeCell ref="B80:C80"/>
    <mergeCell ref="B81:C81"/>
    <mergeCell ref="B82:C82"/>
    <mergeCell ref="B83:C83"/>
    <mergeCell ref="B84:C84"/>
    <mergeCell ref="B85:C85"/>
    <mergeCell ref="B86:C86"/>
    <mergeCell ref="B87:C87"/>
    <mergeCell ref="B104:C104"/>
    <mergeCell ref="B105:C105"/>
    <mergeCell ref="N14:O14"/>
    <mergeCell ref="A12:M12"/>
    <mergeCell ref="P14:Q14"/>
    <mergeCell ref="A7:M7"/>
    <mergeCell ref="B103:C103"/>
    <mergeCell ref="B101:C101"/>
    <mergeCell ref="B102:C102"/>
    <mergeCell ref="B99:C99"/>
    <mergeCell ref="B100:C100"/>
    <mergeCell ref="B76:C76"/>
    <mergeCell ref="B77:C77"/>
    <mergeCell ref="B74:C74"/>
    <mergeCell ref="B72:C72"/>
    <mergeCell ref="B73:C73"/>
    <mergeCell ref="B70:C70"/>
    <mergeCell ref="B71:C71"/>
    <mergeCell ref="B68:C68"/>
    <mergeCell ref="B69:C69"/>
    <mergeCell ref="B75:C75"/>
    <mergeCell ref="B60:C60"/>
    <mergeCell ref="B61:C61"/>
    <mergeCell ref="B58:C58"/>
    <mergeCell ref="B59:C59"/>
    <mergeCell ref="B56:C56"/>
    <mergeCell ref="A2:M2"/>
    <mergeCell ref="A3:M3"/>
    <mergeCell ref="N3:O3"/>
    <mergeCell ref="A4:M4"/>
    <mergeCell ref="N4:O4"/>
    <mergeCell ref="A5:M5"/>
    <mergeCell ref="N5:O5"/>
    <mergeCell ref="A8:M8"/>
    <mergeCell ref="A10:M10"/>
    <mergeCell ref="B106:C106"/>
    <mergeCell ref="B107:C107"/>
    <mergeCell ref="B108:C108"/>
    <mergeCell ref="B109:C109"/>
    <mergeCell ref="B110:C110"/>
    <mergeCell ref="B111:C111"/>
    <mergeCell ref="B112:C112"/>
    <mergeCell ref="B113:C113"/>
    <mergeCell ref="B114:C114"/>
    <mergeCell ref="B127:C127"/>
    <mergeCell ref="J127:J132"/>
    <mergeCell ref="K127:K132"/>
    <mergeCell ref="B128:C128"/>
    <mergeCell ref="B129:C129"/>
    <mergeCell ref="B130:C130"/>
    <mergeCell ref="B131:C131"/>
    <mergeCell ref="B132:C132"/>
    <mergeCell ref="B133:C133"/>
    <mergeCell ref="B134:C134"/>
    <mergeCell ref="B135:C135"/>
    <mergeCell ref="B136:C136"/>
    <mergeCell ref="B137:C137"/>
    <mergeCell ref="B163:C163"/>
    <mergeCell ref="J163:J166"/>
    <mergeCell ref="K163:K166"/>
    <mergeCell ref="M163:M166"/>
    <mergeCell ref="B164:C164"/>
    <mergeCell ref="B165:C165"/>
    <mergeCell ref="B166:C166"/>
    <mergeCell ref="A156:M156"/>
    <mergeCell ref="B158:C158"/>
    <mergeCell ref="B159:C159"/>
    <mergeCell ref="J159:J162"/>
    <mergeCell ref="K159:K162"/>
    <mergeCell ref="M159:M162"/>
    <mergeCell ref="B160:C160"/>
    <mergeCell ref="B161:C161"/>
    <mergeCell ref="B162:C162"/>
    <mergeCell ref="B138:C138"/>
    <mergeCell ref="B139:C139"/>
    <mergeCell ref="B140:C140"/>
    <mergeCell ref="B141:C141"/>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19:C219"/>
    <mergeCell ref="B220:C220"/>
    <mergeCell ref="B203:C203"/>
    <mergeCell ref="B204:C204"/>
    <mergeCell ref="B205:C205"/>
    <mergeCell ref="B206:C206"/>
    <mergeCell ref="B207:C207"/>
    <mergeCell ref="B208:C208"/>
    <mergeCell ref="B209:C209"/>
    <mergeCell ref="B210:C210"/>
    <mergeCell ref="B211:C211"/>
    <mergeCell ref="A118:M118"/>
    <mergeCell ref="B120:C120"/>
    <mergeCell ref="B121:C121"/>
    <mergeCell ref="J121:J126"/>
    <mergeCell ref="K121:K126"/>
    <mergeCell ref="B122:C122"/>
    <mergeCell ref="B123:C123"/>
    <mergeCell ref="B124:C124"/>
    <mergeCell ref="B125:C125"/>
    <mergeCell ref="B126:C126"/>
    <mergeCell ref="B142:C142"/>
    <mergeCell ref="B143:C143"/>
    <mergeCell ref="B144:C144"/>
    <mergeCell ref="B145:C145"/>
    <mergeCell ref="A224:C224"/>
    <mergeCell ref="B221:C221"/>
    <mergeCell ref="B222:C222"/>
    <mergeCell ref="B223:C223"/>
    <mergeCell ref="B147:C147"/>
    <mergeCell ref="B148:C148"/>
    <mergeCell ref="B149:C149"/>
    <mergeCell ref="B150:C150"/>
    <mergeCell ref="B151:C151"/>
    <mergeCell ref="B152:C152"/>
    <mergeCell ref="B153:C153"/>
    <mergeCell ref="A154:C154"/>
    <mergeCell ref="B146:C146"/>
    <mergeCell ref="B212:C212"/>
    <mergeCell ref="B213:C213"/>
    <mergeCell ref="B214:C214"/>
    <mergeCell ref="B215:C215"/>
    <mergeCell ref="B216:C216"/>
    <mergeCell ref="B217:C217"/>
    <mergeCell ref="B218:C218"/>
    <mergeCell ref="N159:N162"/>
    <mergeCell ref="O159:O162"/>
    <mergeCell ref="N163:N166"/>
    <mergeCell ref="O163:O166"/>
    <mergeCell ref="P159:P162"/>
    <mergeCell ref="P163:P166"/>
    <mergeCell ref="P120:Q120"/>
    <mergeCell ref="N121:N126"/>
    <mergeCell ref="O121:O126"/>
    <mergeCell ref="P121:P126"/>
    <mergeCell ref="N127:N132"/>
    <mergeCell ref="O127:O132"/>
    <mergeCell ref="P127:P132"/>
    <mergeCell ref="N158:O158"/>
    <mergeCell ref="P158:Q158"/>
    <mergeCell ref="N120:O120"/>
  </mergeCells>
  <conditionalFormatting sqref="A15:A47">
    <cfRule type="cellIs" dxfId="227" priority="76" operator="equal">
      <formula>0</formula>
    </cfRule>
  </conditionalFormatting>
  <conditionalFormatting sqref="K15:K26">
    <cfRule type="cellIs" dxfId="226" priority="75" operator="equal">
      <formula>$M$20</formula>
    </cfRule>
  </conditionalFormatting>
  <conditionalFormatting sqref="G15:G47">
    <cfRule type="cellIs" dxfId="225" priority="69" operator="equal">
      <formula>0</formula>
    </cfRule>
  </conditionalFormatting>
  <conditionalFormatting sqref="K52:K59 M52:M59 M159:M166">
    <cfRule type="cellIs" dxfId="224" priority="67" operator="equal">
      <formula>$N$52</formula>
    </cfRule>
  </conditionalFormatting>
  <conditionalFormatting sqref="N15:N20">
    <cfRule type="cellIs" dxfId="223" priority="54" operator="equal">
      <formula>4</formula>
    </cfRule>
    <cfRule type="cellIs" dxfId="222" priority="55" operator="equal">
      <formula>3</formula>
    </cfRule>
    <cfRule type="cellIs" dxfId="221" priority="56" operator="equal">
      <formula>2</formula>
    </cfRule>
    <cfRule type="cellIs" dxfId="220" priority="57" operator="equal">
      <formula>1</formula>
    </cfRule>
  </conditionalFormatting>
  <conditionalFormatting sqref="N56">
    <cfRule type="cellIs" dxfId="219" priority="42" operator="equal">
      <formula>4</formula>
    </cfRule>
    <cfRule type="cellIs" dxfId="218" priority="43" operator="equal">
      <formula>3</formula>
    </cfRule>
    <cfRule type="cellIs" dxfId="217" priority="44" operator="equal">
      <formula>2</formula>
    </cfRule>
    <cfRule type="cellIs" dxfId="216" priority="45" operator="equal">
      <formula>1</formula>
    </cfRule>
  </conditionalFormatting>
  <conditionalFormatting sqref="N21">
    <cfRule type="cellIs" dxfId="215" priority="50" operator="equal">
      <formula>4</formula>
    </cfRule>
    <cfRule type="cellIs" dxfId="214" priority="51" operator="equal">
      <formula>3</formula>
    </cfRule>
    <cfRule type="cellIs" dxfId="213" priority="52" operator="equal">
      <formula>2</formula>
    </cfRule>
    <cfRule type="cellIs" dxfId="212" priority="53" operator="equal">
      <formula>1</formula>
    </cfRule>
  </conditionalFormatting>
  <conditionalFormatting sqref="N52">
    <cfRule type="cellIs" dxfId="211" priority="46" operator="equal">
      <formula>4</formula>
    </cfRule>
    <cfRule type="cellIs" dxfId="210" priority="47" operator="equal">
      <formula>3</formula>
    </cfRule>
    <cfRule type="cellIs" dxfId="209" priority="48" operator="equal">
      <formula>2</formula>
    </cfRule>
    <cfRule type="cellIs" dxfId="208" priority="49" operator="equal">
      <formula>1</formula>
    </cfRule>
  </conditionalFormatting>
  <conditionalFormatting sqref="K159:K166">
    <cfRule type="cellIs" dxfId="207" priority="36" operator="equal">
      <formula>$N$52</formula>
    </cfRule>
  </conditionalFormatting>
  <conditionalFormatting sqref="D159:E223">
    <cfRule type="cellIs" dxfId="206" priority="16" operator="equal">
      <formula>$K$215</formula>
    </cfRule>
    <cfRule type="cellIs" dxfId="205" priority="37" operator="equal">
      <formula>#REF!</formula>
    </cfRule>
  </conditionalFormatting>
  <conditionalFormatting sqref="A121:F153">
    <cfRule type="cellIs" dxfId="204" priority="35" operator="equal">
      <formula>0</formula>
    </cfRule>
  </conditionalFormatting>
  <conditionalFormatting sqref="K121:K132">
    <cfRule type="cellIs" dxfId="203" priority="34" operator="equal">
      <formula>$M$20</formula>
    </cfRule>
  </conditionalFormatting>
  <conditionalFormatting sqref="N121:N126">
    <cfRule type="cellIs" dxfId="202" priority="29" operator="equal">
      <formula>4</formula>
    </cfRule>
    <cfRule type="cellIs" dxfId="201" priority="30" operator="equal">
      <formula>3</formula>
    </cfRule>
    <cfRule type="cellIs" dxfId="200" priority="31" operator="equal">
      <formula>2</formula>
    </cfRule>
    <cfRule type="cellIs" dxfId="199" priority="32" operator="equal">
      <formula>1</formula>
    </cfRule>
  </conditionalFormatting>
  <conditionalFormatting sqref="N127">
    <cfRule type="cellIs" dxfId="198" priority="25" operator="equal">
      <formula>4</formula>
    </cfRule>
    <cfRule type="cellIs" dxfId="197" priority="26" operator="equal">
      <formula>3</formula>
    </cfRule>
    <cfRule type="cellIs" dxfId="196" priority="27" operator="equal">
      <formula>2</formula>
    </cfRule>
    <cfRule type="cellIs" dxfId="195" priority="28" operator="equal">
      <formula>1</formula>
    </cfRule>
  </conditionalFormatting>
  <conditionalFormatting sqref="N159">
    <cfRule type="cellIs" dxfId="194" priority="21" operator="equal">
      <formula>4</formula>
    </cfRule>
    <cfRule type="cellIs" dxfId="193" priority="22" operator="equal">
      <formula>3</formula>
    </cfRule>
    <cfRule type="cellIs" dxfId="192" priority="23" operator="equal">
      <formula>2</formula>
    </cfRule>
    <cfRule type="cellIs" dxfId="191" priority="24" operator="equal">
      <formula>1</formula>
    </cfRule>
  </conditionalFormatting>
  <conditionalFormatting sqref="N163">
    <cfRule type="cellIs" dxfId="190" priority="17" operator="equal">
      <formula>4</formula>
    </cfRule>
    <cfRule type="cellIs" dxfId="189" priority="18" operator="equal">
      <formula>3</formula>
    </cfRule>
    <cfRule type="cellIs" dxfId="188" priority="19" operator="equal">
      <formula>2</formula>
    </cfRule>
    <cfRule type="cellIs" dxfId="187" priority="20" operator="equal">
      <formula>1</formula>
    </cfRule>
  </conditionalFormatting>
  <conditionalFormatting sqref="M159:M166 K159:K166">
    <cfRule type="cellIs" dxfId="186" priority="15" operator="equal">
      <formula>$G$159</formula>
    </cfRule>
  </conditionalFormatting>
  <conditionalFormatting sqref="K52:K59 M52:M59">
    <cfRule type="cellIs" dxfId="185" priority="13" operator="equal">
      <formula>$G$53</formula>
    </cfRule>
  </conditionalFormatting>
  <conditionalFormatting sqref="B15:F47">
    <cfRule type="cellIs" dxfId="184" priority="4" operator="equal">
      <formula>$K$37</formula>
    </cfRule>
  </conditionalFormatting>
  <conditionalFormatting sqref="G121:G153">
    <cfRule type="cellIs" dxfId="183" priority="3" operator="equal">
      <formula>0</formula>
    </cfRule>
  </conditionalFormatting>
  <conditionalFormatting sqref="D52:E114">
    <cfRule type="cellIs" dxfId="182" priority="1" operator="equal">
      <formula>$G$55</formula>
    </cfRule>
    <cfRule type="cellIs" dxfId="181" priority="2" operator="equal">
      <formula>#REF!</formula>
    </cfRule>
  </conditionalFormatting>
  <dataValidations count="2">
    <dataValidation allowBlank="1" showInputMessage="1" showErrorMessage="1" errorTitle="Error" error="Solo se aceptan números enteros" sqref="G15:G48 G121:G154"/>
    <dataValidation type="list" allowBlank="1" showInputMessage="1" showErrorMessage="1" sqref="N21 N163 N159 N127 N121 N56 N52">
      <formula1>$D$249:$D$252</formula1>
    </dataValidation>
  </dataValidations>
  <pageMargins left="0.7" right="0.7" top="0.75" bottom="0.75" header="0.3" footer="0.3"/>
  <pageSetup scale="2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Datos'!$D$249:$D$252</xm:f>
          </x14:formula1>
          <xm:sqref>N15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BB1B3D"/>
    <pageSetUpPr fitToPage="1"/>
  </sheetPr>
  <dimension ref="A2:M41"/>
  <sheetViews>
    <sheetView showGridLines="0" view="pageBreakPreview" zoomScale="85" zoomScaleNormal="70" zoomScaleSheetLayoutView="85" workbookViewId="0"/>
  </sheetViews>
  <sheetFormatPr baseColWidth="10" defaultColWidth="11" defaultRowHeight="15"/>
  <cols>
    <col min="1" max="1" width="17" style="59" customWidth="1"/>
    <col min="2" max="2" width="13" style="59" customWidth="1"/>
    <col min="3" max="3" width="11.75" style="59" customWidth="1"/>
    <col min="4" max="4" width="12.75" style="59" customWidth="1"/>
    <col min="5" max="5" width="7.125" style="59" customWidth="1"/>
    <col min="6" max="6" width="5.25" style="59" customWidth="1"/>
    <col min="7" max="7" width="41" style="59" customWidth="1"/>
    <col min="8" max="8" width="11" style="59"/>
    <col min="9" max="9" width="40.875" style="59" customWidth="1"/>
    <col min="10" max="10" width="3.75" style="364" customWidth="1"/>
    <col min="11" max="12" width="35" style="59" customWidth="1"/>
    <col min="13" max="16384" width="11" style="59"/>
  </cols>
  <sheetData>
    <row r="2" spans="1:13" ht="19.5" customHeight="1">
      <c r="A2" s="527" t="s">
        <v>472</v>
      </c>
      <c r="B2" s="527"/>
      <c r="C2" s="527"/>
      <c r="D2" s="527"/>
      <c r="E2" s="527"/>
      <c r="F2" s="527"/>
      <c r="G2" s="527"/>
      <c r="H2" s="527"/>
      <c r="I2" s="527"/>
      <c r="J2" s="27"/>
      <c r="K2" s="27"/>
      <c r="L2" s="27"/>
    </row>
    <row r="3" spans="1:13" s="315" customFormat="1" ht="14.25" customHeight="1">
      <c r="A3" s="528" t="s">
        <v>473</v>
      </c>
      <c r="B3" s="528"/>
      <c r="C3" s="528"/>
      <c r="D3" s="528"/>
      <c r="E3" s="528"/>
      <c r="F3" s="528"/>
      <c r="G3" s="528"/>
      <c r="H3" s="528"/>
      <c r="I3" s="528"/>
      <c r="J3" s="27"/>
      <c r="K3" s="304"/>
      <c r="L3" s="304"/>
    </row>
    <row r="4" spans="1:13" s="315" customFormat="1" ht="14.25" customHeight="1">
      <c r="A4" s="528" t="s">
        <v>474</v>
      </c>
      <c r="B4" s="528"/>
      <c r="C4" s="528"/>
      <c r="D4" s="528"/>
      <c r="E4" s="528"/>
      <c r="F4" s="528"/>
      <c r="G4" s="528"/>
      <c r="H4" s="528"/>
      <c r="I4" s="528"/>
      <c r="J4" s="27"/>
      <c r="K4" s="304"/>
      <c r="L4" s="304"/>
    </row>
    <row r="5" spans="1:13" s="315" customFormat="1" ht="14.25" customHeight="1">
      <c r="A5" s="528" t="s">
        <v>526</v>
      </c>
      <c r="B5" s="528"/>
      <c r="C5" s="528"/>
      <c r="D5" s="528"/>
      <c r="E5" s="528"/>
      <c r="F5" s="528"/>
      <c r="G5" s="528"/>
      <c r="H5" s="528"/>
      <c r="I5" s="528"/>
      <c r="J5" s="27"/>
      <c r="L5" s="304"/>
    </row>
    <row r="6" spans="1:13" ht="15.75">
      <c r="A6" s="292"/>
      <c r="B6" s="292"/>
      <c r="C6" s="293"/>
      <c r="D6" s="293"/>
      <c r="E6" s="293"/>
      <c r="F6" s="293"/>
      <c r="G6" s="293"/>
      <c r="H6" s="293"/>
      <c r="I6" s="293"/>
      <c r="J6" s="296"/>
      <c r="K6" s="293"/>
      <c r="L6" s="293"/>
    </row>
    <row r="7" spans="1:13" s="91" customFormat="1" ht="24.75" customHeight="1">
      <c r="A7" s="526" t="str">
        <f>CONCATENATE(Portada!A8:J8)</f>
        <v>Zacatecas</v>
      </c>
      <c r="B7" s="526"/>
      <c r="C7" s="526"/>
      <c r="D7" s="526"/>
      <c r="E7" s="526"/>
      <c r="F7" s="526"/>
      <c r="G7" s="526"/>
      <c r="H7" s="526"/>
      <c r="I7" s="526"/>
      <c r="J7" s="329"/>
      <c r="K7" s="303"/>
      <c r="L7" s="303"/>
    </row>
    <row r="8" spans="1:13" ht="42.75" customHeight="1">
      <c r="A8" s="529" t="s">
        <v>613</v>
      </c>
      <c r="B8" s="529"/>
      <c r="C8" s="529"/>
      <c r="D8" s="529"/>
      <c r="E8" s="529"/>
      <c r="F8" s="529"/>
      <c r="G8" s="529"/>
      <c r="H8" s="529"/>
      <c r="I8" s="529"/>
      <c r="J8" s="312"/>
      <c r="K8" s="294"/>
      <c r="L8" s="294"/>
      <c r="M8" s="68"/>
    </row>
    <row r="9" spans="1:13">
      <c r="A9" s="57"/>
      <c r="B9" s="56"/>
      <c r="C9" s="56"/>
      <c r="D9" s="56"/>
      <c r="E9" s="58"/>
      <c r="F9" s="61"/>
      <c r="G9" s="57"/>
      <c r="H9" s="57"/>
      <c r="I9" s="57"/>
      <c r="J9" s="384"/>
      <c r="K9" s="61"/>
      <c r="L9" s="57"/>
      <c r="M9" s="68"/>
    </row>
    <row r="10" spans="1:13" ht="18">
      <c r="A10" s="645"/>
      <c r="B10" s="645"/>
      <c r="C10" s="645"/>
      <c r="D10" s="645"/>
      <c r="E10" s="645"/>
      <c r="F10" s="645"/>
      <c r="G10" s="645"/>
      <c r="H10" s="645"/>
      <c r="I10" s="645"/>
      <c r="J10" s="334"/>
      <c r="K10" s="305"/>
      <c r="L10" s="305"/>
      <c r="M10" s="68"/>
    </row>
    <row r="11" spans="1:13" ht="18">
      <c r="A11" s="438"/>
      <c r="B11" s="438"/>
      <c r="C11" s="438"/>
      <c r="D11" s="438"/>
      <c r="E11" s="438"/>
      <c r="F11" s="438"/>
      <c r="G11" s="438" t="s">
        <v>772</v>
      </c>
      <c r="H11" s="438"/>
      <c r="I11" s="438"/>
      <c r="J11" s="334"/>
      <c r="K11" s="305"/>
      <c r="L11" s="305"/>
      <c r="M11" s="68"/>
    </row>
    <row r="12" spans="1:13" ht="18">
      <c r="A12" s="675" t="s">
        <v>752</v>
      </c>
      <c r="B12" s="675"/>
      <c r="C12" s="675"/>
      <c r="D12" s="675"/>
      <c r="E12" s="675"/>
      <c r="F12" s="675"/>
      <c r="G12" s="675"/>
      <c r="H12" s="675"/>
      <c r="I12" s="675"/>
      <c r="J12" s="334"/>
      <c r="K12" s="305"/>
      <c r="L12" s="305"/>
      <c r="M12" s="68"/>
    </row>
    <row r="13" spans="1:13">
      <c r="M13" s="68"/>
    </row>
    <row r="14" spans="1:13" ht="15.75">
      <c r="A14" s="655" t="s">
        <v>16</v>
      </c>
      <c r="B14" s="283" t="s">
        <v>1</v>
      </c>
      <c r="C14" s="283" t="s">
        <v>2</v>
      </c>
      <c r="D14" s="283" t="s">
        <v>17</v>
      </c>
      <c r="F14" s="68"/>
      <c r="G14" s="584" t="s">
        <v>614</v>
      </c>
      <c r="H14" s="163"/>
      <c r="I14" s="584" t="s">
        <v>471</v>
      </c>
      <c r="J14" s="561" t="s">
        <v>622</v>
      </c>
      <c r="K14" s="561"/>
      <c r="L14" s="271" t="s">
        <v>623</v>
      </c>
      <c r="M14" s="324"/>
    </row>
    <row r="15" spans="1:13">
      <c r="A15" s="655"/>
      <c r="B15" s="281" t="s">
        <v>18</v>
      </c>
      <c r="C15" s="283" t="s">
        <v>19</v>
      </c>
      <c r="D15" s="283" t="s">
        <v>20</v>
      </c>
      <c r="F15" s="93"/>
      <c r="G15" s="586"/>
      <c r="H15" s="163"/>
      <c r="I15" s="586"/>
      <c r="M15" s="68"/>
    </row>
    <row r="16" spans="1:13" ht="54" customHeight="1">
      <c r="A16" s="309" t="s">
        <v>773</v>
      </c>
      <c r="B16" s="510">
        <v>2</v>
      </c>
      <c r="C16" s="510">
        <v>2</v>
      </c>
      <c r="D16" s="311">
        <f>IFERROR(C16/B16,"")</f>
        <v>1</v>
      </c>
      <c r="F16" s="685">
        <v>1</v>
      </c>
      <c r="G16" s="579" t="s">
        <v>789</v>
      </c>
      <c r="H16" s="60"/>
      <c r="I16" s="579" t="s">
        <v>791</v>
      </c>
      <c r="J16" s="617">
        <v>4</v>
      </c>
      <c r="K16" s="639" t="str">
        <f>CONCATENATE(IF(J16="","",IF(J16=1,'Base de Datos'!$E$249,IF(J16=2,'Base de Datos'!$E$250,IF(J16=3,'Base de Datos'!$E$251,IF(J16=4,'Base de Datos'!$E$252))))),"")</f>
        <v xml:space="preserve">La información emitida por la Entidad no cumple con el objetivo de la pregunta. </v>
      </c>
      <c r="L16" s="657"/>
      <c r="M16" s="68"/>
    </row>
    <row r="17" spans="1:12" ht="43.5" customHeight="1">
      <c r="A17" s="67" t="s">
        <v>774</v>
      </c>
      <c r="B17" s="511">
        <v>1466</v>
      </c>
      <c r="C17" s="511">
        <v>57</v>
      </c>
      <c r="D17" s="200">
        <f>IFERROR(C17/B17,"")</f>
        <v>3.8881309686221006E-2</v>
      </c>
      <c r="F17" s="686"/>
      <c r="G17" s="581"/>
      <c r="H17" s="689"/>
      <c r="I17" s="581"/>
      <c r="J17" s="618"/>
      <c r="K17" s="640"/>
      <c r="L17" s="657"/>
    </row>
    <row r="18" spans="1:12" ht="42.75" customHeight="1">
      <c r="A18" s="101" t="s">
        <v>21</v>
      </c>
      <c r="B18" s="53">
        <f>IF(SUM(B16:B17)=0,"",SUM(B16:B17))</f>
        <v>1468</v>
      </c>
      <c r="C18" s="53">
        <f>IF(SUM(C16:C17)=0,"",SUM(C16:C17))</f>
        <v>59</v>
      </c>
      <c r="D18" s="80">
        <f>IFERROR(C18/B18,"")</f>
        <v>4.0190735694822885E-2</v>
      </c>
      <c r="F18" s="685">
        <v>2</v>
      </c>
      <c r="G18" s="579" t="s">
        <v>790</v>
      </c>
      <c r="H18" s="690"/>
      <c r="I18" s="687" t="s">
        <v>792</v>
      </c>
      <c r="J18" s="691">
        <v>1</v>
      </c>
      <c r="K18" s="692" t="str">
        <f>CONCATENATE(IF(J18="","",IF(J18=1,'Base de Datos'!$E$249,IF(J18=2,'Base de Datos'!$E$250,IF(J18=3,'Base de Datos'!$E$251,IF(J18=4,'Base de Datos'!$E$252))))),"")</f>
        <v xml:space="preserve">La información emitida por la Entidad cumple plenamente con el objetivo de la pregunta.  </v>
      </c>
      <c r="L18" s="666"/>
    </row>
    <row r="19" spans="1:12" ht="56.25" customHeight="1">
      <c r="F19" s="686"/>
      <c r="G19" s="581"/>
      <c r="H19" s="62"/>
      <c r="I19" s="688"/>
      <c r="J19" s="691"/>
      <c r="K19" s="693"/>
      <c r="L19" s="668"/>
    </row>
    <row r="20" spans="1:12" ht="14.25" customHeight="1">
      <c r="G20" s="102"/>
      <c r="H20" s="62"/>
      <c r="I20" s="102"/>
    </row>
    <row r="21" spans="1:12">
      <c r="H21" s="102"/>
      <c r="I21" s="102"/>
    </row>
    <row r="22" spans="1:12">
      <c r="I22" s="102"/>
    </row>
    <row r="29" spans="1:12">
      <c r="A29" s="684"/>
      <c r="B29" s="684"/>
      <c r="C29" s="684"/>
      <c r="D29" s="684"/>
    </row>
    <row r="30" spans="1:12">
      <c r="A30" s="102"/>
      <c r="B30" s="102"/>
      <c r="C30" s="102"/>
      <c r="D30" s="102"/>
    </row>
    <row r="34" spans="1:12" ht="18">
      <c r="A34" s="675" t="s">
        <v>753</v>
      </c>
      <c r="B34" s="675"/>
      <c r="C34" s="675"/>
      <c r="D34" s="675"/>
      <c r="E34" s="675"/>
      <c r="F34" s="675"/>
      <c r="G34" s="675"/>
      <c r="H34" s="675"/>
      <c r="I34" s="675"/>
      <c r="J34" s="334"/>
      <c r="K34" s="305"/>
      <c r="L34" s="305"/>
    </row>
    <row r="36" spans="1:12" ht="15.75">
      <c r="A36" s="655" t="s">
        <v>16</v>
      </c>
      <c r="B36" s="437" t="s">
        <v>1</v>
      </c>
      <c r="C36" s="437" t="s">
        <v>2</v>
      </c>
      <c r="D36" s="437" t="s">
        <v>17</v>
      </c>
      <c r="F36" s="68"/>
      <c r="G36" s="584" t="s">
        <v>614</v>
      </c>
      <c r="H36" s="163"/>
      <c r="I36" s="584" t="s">
        <v>471</v>
      </c>
      <c r="J36" s="561" t="s">
        <v>622</v>
      </c>
      <c r="K36" s="561"/>
      <c r="L36" s="271" t="s">
        <v>623</v>
      </c>
    </row>
    <row r="37" spans="1:12">
      <c r="A37" s="655"/>
      <c r="B37" s="432" t="s">
        <v>18</v>
      </c>
      <c r="C37" s="437" t="s">
        <v>19</v>
      </c>
      <c r="D37" s="437" t="s">
        <v>20</v>
      </c>
      <c r="F37" s="93"/>
      <c r="G37" s="586"/>
      <c r="H37" s="163"/>
      <c r="I37" s="586"/>
    </row>
    <row r="38" spans="1:12" ht="28.5">
      <c r="A38" s="309" t="s">
        <v>773</v>
      </c>
      <c r="B38" s="310">
        <v>0</v>
      </c>
      <c r="C38" s="310">
        <v>0</v>
      </c>
      <c r="D38" s="311" t="str">
        <f>IFERROR(C38/B38,"")</f>
        <v/>
      </c>
      <c r="F38" s="685">
        <v>1</v>
      </c>
      <c r="G38" s="613" t="s">
        <v>793</v>
      </c>
      <c r="H38" s="60"/>
      <c r="I38" s="613" t="s">
        <v>793</v>
      </c>
      <c r="J38" s="617">
        <v>4</v>
      </c>
      <c r="K38" s="639" t="str">
        <f>CONCATENATE(IF(J38="","",IF(J38=1,'Base de Datos'!$E$249,IF(J38=2,'Base de Datos'!$E$250,IF(J38=3,'Base de Datos'!$E$251,IF(J38=4,'Base de Datos'!$E$252))))),"")</f>
        <v xml:space="preserve">La información emitida por la Entidad no cumple con el objetivo de la pregunta. </v>
      </c>
      <c r="L38" s="657"/>
    </row>
    <row r="39" spans="1:12" ht="28.5">
      <c r="A39" s="67" t="s">
        <v>774</v>
      </c>
      <c r="B39" s="199">
        <v>0</v>
      </c>
      <c r="C39" s="199">
        <v>0</v>
      </c>
      <c r="D39" s="200" t="str">
        <f>IFERROR(C39/B39,"")</f>
        <v/>
      </c>
      <c r="F39" s="686"/>
      <c r="G39" s="615"/>
      <c r="H39" s="689"/>
      <c r="I39" s="615"/>
      <c r="J39" s="618"/>
      <c r="K39" s="640"/>
      <c r="L39" s="657"/>
    </row>
    <row r="40" spans="1:12" ht="43.5" customHeight="1">
      <c r="A40" s="101" t="s">
        <v>21</v>
      </c>
      <c r="B40" s="439" t="str">
        <f>IF(SUM(B38:B39)=0,"",SUM(B38:B39))</f>
        <v/>
      </c>
      <c r="C40" s="439" t="str">
        <f>IF(SUM(C38:C39)=0,"",SUM(C38:C39))</f>
        <v/>
      </c>
      <c r="D40" s="80" t="str">
        <f>IFERROR(C40/B40,"")</f>
        <v/>
      </c>
      <c r="F40" s="685">
        <v>2</v>
      </c>
      <c r="G40" s="613" t="s">
        <v>793</v>
      </c>
      <c r="H40" s="690"/>
      <c r="I40" s="694" t="s">
        <v>793</v>
      </c>
      <c r="J40" s="691">
        <v>1</v>
      </c>
      <c r="K40" s="692" t="str">
        <f>CONCATENATE(IF(J40="","",IF(J40=1,'Base de Datos'!$E$249,IF(J40=2,'Base de Datos'!$E$250,IF(J40=3,'Base de Datos'!$E$251,IF(J40=4,'Base de Datos'!$E$252))))),"")</f>
        <v xml:space="preserve">La información emitida por la Entidad cumple plenamente con el objetivo de la pregunta.  </v>
      </c>
      <c r="L40" s="666"/>
    </row>
    <row r="41" spans="1:12" ht="56.25" customHeight="1">
      <c r="F41" s="686"/>
      <c r="G41" s="615"/>
      <c r="H41" s="62"/>
      <c r="I41" s="695"/>
      <c r="J41" s="691"/>
      <c r="K41" s="693"/>
      <c r="L41" s="668"/>
    </row>
  </sheetData>
  <sheetProtection password="CD91" sheet="1" objects="1" scenarios="1"/>
  <protectedRanges>
    <protectedRange sqref="B16:C17 G16:G19 I16:I19 B38:C39 G38:G41 I38:I41" name="Rango2"/>
  </protectedRanges>
  <mergeCells count="44">
    <mergeCell ref="L38:L39"/>
    <mergeCell ref="H39:H40"/>
    <mergeCell ref="F40:F41"/>
    <mergeCell ref="G40:G41"/>
    <mergeCell ref="I40:I41"/>
    <mergeCell ref="J40:J41"/>
    <mergeCell ref="K40:K41"/>
    <mergeCell ref="L40:L41"/>
    <mergeCell ref="F38:F39"/>
    <mergeCell ref="G38:G39"/>
    <mergeCell ref="I38:I39"/>
    <mergeCell ref="J38:J39"/>
    <mergeCell ref="K38:K39"/>
    <mergeCell ref="A34:I34"/>
    <mergeCell ref="A36:A37"/>
    <mergeCell ref="G36:G37"/>
    <mergeCell ref="I36:I37"/>
    <mergeCell ref="J36:K36"/>
    <mergeCell ref="L16:L17"/>
    <mergeCell ref="J18:J19"/>
    <mergeCell ref="K18:K19"/>
    <mergeCell ref="L18:L19"/>
    <mergeCell ref="J16:J17"/>
    <mergeCell ref="K16:K17"/>
    <mergeCell ref="A29:D29"/>
    <mergeCell ref="G16:G17"/>
    <mergeCell ref="A14:A15"/>
    <mergeCell ref="I14:I15"/>
    <mergeCell ref="G14:G15"/>
    <mergeCell ref="F16:F17"/>
    <mergeCell ref="F18:F19"/>
    <mergeCell ref="G18:G19"/>
    <mergeCell ref="I16:I17"/>
    <mergeCell ref="I18:I19"/>
    <mergeCell ref="H17:H18"/>
    <mergeCell ref="A2:I2"/>
    <mergeCell ref="J14:K14"/>
    <mergeCell ref="A7:I7"/>
    <mergeCell ref="A5:I5"/>
    <mergeCell ref="A4:I4"/>
    <mergeCell ref="A3:I3"/>
    <mergeCell ref="A8:I8"/>
    <mergeCell ref="A10:I10"/>
    <mergeCell ref="A12:I12"/>
  </mergeCells>
  <conditionalFormatting sqref="J16">
    <cfRule type="cellIs" dxfId="180" priority="25" operator="equal">
      <formula>2</formula>
    </cfRule>
  </conditionalFormatting>
  <conditionalFormatting sqref="J16:J17">
    <cfRule type="cellIs" dxfId="179" priority="22" operator="equal">
      <formula>4</formula>
    </cfRule>
    <cfRule type="cellIs" dxfId="178" priority="23" operator="equal">
      <formula>3</formula>
    </cfRule>
    <cfRule type="cellIs" dxfId="177" priority="24" operator="equal">
      <formula>1</formula>
    </cfRule>
  </conditionalFormatting>
  <conditionalFormatting sqref="J18:J19">
    <cfRule type="cellIs" dxfId="176" priority="18" operator="equal">
      <formula>4</formula>
    </cfRule>
    <cfRule type="cellIs" dxfId="175" priority="19" operator="equal">
      <formula>3</formula>
    </cfRule>
    <cfRule type="cellIs" dxfId="174" priority="20" operator="equal">
      <formula>1</formula>
    </cfRule>
  </conditionalFormatting>
  <conditionalFormatting sqref="J18">
    <cfRule type="cellIs" dxfId="173" priority="21" operator="equal">
      <formula>2</formula>
    </cfRule>
  </conditionalFormatting>
  <conditionalFormatting sqref="J38">
    <cfRule type="cellIs" dxfId="172" priority="15" operator="equal">
      <formula>2</formula>
    </cfRule>
  </conditionalFormatting>
  <conditionalFormatting sqref="J38:J39">
    <cfRule type="cellIs" dxfId="171" priority="12" operator="equal">
      <formula>4</formula>
    </cfRule>
    <cfRule type="cellIs" dxfId="170" priority="13" operator="equal">
      <formula>3</formula>
    </cfRule>
    <cfRule type="cellIs" dxfId="169" priority="14" operator="equal">
      <formula>1</formula>
    </cfRule>
  </conditionalFormatting>
  <conditionalFormatting sqref="J40:J41">
    <cfRule type="cellIs" dxfId="168" priority="8" operator="equal">
      <formula>4</formula>
    </cfRule>
    <cfRule type="cellIs" dxfId="167" priority="9" operator="equal">
      <formula>3</formula>
    </cfRule>
    <cfRule type="cellIs" dxfId="166" priority="10" operator="equal">
      <formula>1</formula>
    </cfRule>
  </conditionalFormatting>
  <conditionalFormatting sqref="J40">
    <cfRule type="cellIs" dxfId="165" priority="11" operator="equal">
      <formula>2</formula>
    </cfRule>
  </conditionalFormatting>
  <conditionalFormatting sqref="B38:C39 G38:G41 I38:I41">
    <cfRule type="cellIs" dxfId="164" priority="16" operator="equal">
      <formula>#REF!</formula>
    </cfRule>
  </conditionalFormatting>
  <conditionalFormatting sqref="B38:C39 G38:G41 I38:I41">
    <cfRule type="cellIs" dxfId="163" priority="7" operator="equal">
      <formula>$J$1</formula>
    </cfRule>
  </conditionalFormatting>
  <conditionalFormatting sqref="B16:C17">
    <cfRule type="cellIs" dxfId="162" priority="6" operator="equal">
      <formula>#REF!</formula>
    </cfRule>
  </conditionalFormatting>
  <conditionalFormatting sqref="B16:C17">
    <cfRule type="cellIs" dxfId="161" priority="5" operator="equal">
      <formula>$J$1</formula>
    </cfRule>
  </conditionalFormatting>
  <conditionalFormatting sqref="G16:G19">
    <cfRule type="cellIs" dxfId="160" priority="4" operator="equal">
      <formula>#REF!</formula>
    </cfRule>
  </conditionalFormatting>
  <conditionalFormatting sqref="G16:G19">
    <cfRule type="cellIs" dxfId="159" priority="3" operator="equal">
      <formula>$J$1</formula>
    </cfRule>
  </conditionalFormatting>
  <conditionalFormatting sqref="I16:I19">
    <cfRule type="cellIs" dxfId="158" priority="2" operator="equal">
      <formula>#REF!</formula>
    </cfRule>
  </conditionalFormatting>
  <conditionalFormatting sqref="I16:I19">
    <cfRule type="cellIs" dxfId="157" priority="1" operator="equal">
      <formula>$J$1</formula>
    </cfRule>
  </conditionalFormatting>
  <dataValidations disablePrompts="1" count="1">
    <dataValidation type="list" allowBlank="1" showInputMessage="1" showErrorMessage="1" sqref="J38:J41">
      <formula1>$D$249:$D$252</formula1>
    </dataValidation>
  </dataValidations>
  <pageMargins left="0.7" right="0.7" top="0.75" bottom="0.75" header="0.3" footer="0.3"/>
  <pageSetup scale="70" fitToHeight="0" orientation="landscape" horizontalDpi="4294967294" verticalDpi="4294967294" r:id="rId1"/>
  <rowBreaks count="1" manualBreakCount="1">
    <brk id="31" max="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de Datos'!$D$249:$D$252</xm:f>
          </x14:formula1>
          <xm:sqref>J16:J19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36</vt:i4>
      </vt:variant>
    </vt:vector>
  </HeadingPairs>
  <TitlesOfParts>
    <vt:vector size="52" baseType="lpstr">
      <vt:lpstr>Portada</vt:lpstr>
      <vt:lpstr>Índice</vt:lpstr>
      <vt:lpstr>1.Metas ATD H.</vt:lpstr>
      <vt:lpstr>1.1 Metas ATD Indígena</vt:lpstr>
      <vt:lpstr>2. Metas Formación</vt:lpstr>
      <vt:lpstr>3.- Metas S.Vulnerabilidad</vt:lpstr>
      <vt:lpstr>4.- MEVyT Acreditación</vt:lpstr>
      <vt:lpstr>5.-MEVyT Modulos</vt:lpstr>
      <vt:lpstr>6.-Figuras inst. y sol. f. </vt:lpstr>
      <vt:lpstr>7.- Convenios</vt:lpstr>
      <vt:lpstr>8.- PEC</vt:lpstr>
      <vt:lpstr>9.-Presupuesto</vt:lpstr>
      <vt:lpstr>10.-Buenas Prácticas </vt:lpstr>
      <vt:lpstr>Reporte Metas</vt:lpstr>
      <vt:lpstr>Resumen</vt:lpstr>
      <vt:lpstr>Base de Datos</vt:lpstr>
      <vt:lpstr>Adhesión</vt:lpstr>
      <vt:lpstr>Años</vt:lpstr>
      <vt:lpstr>'1.1 Metas ATD Indígena'!Área_de_impresión</vt:lpstr>
      <vt:lpstr>'1.Metas ATD H.'!Área_de_impresión</vt:lpstr>
      <vt:lpstr>'10.-Buenas Prácticas '!Área_de_impresión</vt:lpstr>
      <vt:lpstr>'2. Metas Formación'!Área_de_impresión</vt:lpstr>
      <vt:lpstr>'3.- Metas S.Vulnerabilidad'!Área_de_impresión</vt:lpstr>
      <vt:lpstr>'4.- MEVyT Acreditación'!Área_de_impresión</vt:lpstr>
      <vt:lpstr>'5.-MEVyT Modulos'!Área_de_impresión</vt:lpstr>
      <vt:lpstr>'6.-Figuras inst. y sol. f. '!Área_de_impresión</vt:lpstr>
      <vt:lpstr>'7.- Convenios'!Área_de_impresión</vt:lpstr>
      <vt:lpstr>'8.- PEC'!Área_de_impresión</vt:lpstr>
      <vt:lpstr>'9.-Presupuesto'!Área_de_impresión</vt:lpstr>
      <vt:lpstr>Índice!Área_de_impresión</vt:lpstr>
      <vt:lpstr>Portada!Área_de_impresión</vt:lpstr>
      <vt:lpstr>'Reporte Metas'!Área_de_impresión</vt:lpstr>
      <vt:lpstr>Resumen!Área_de_impresión</vt:lpstr>
      <vt:lpstr>Civil</vt:lpstr>
      <vt:lpstr>Civiles</vt:lpstr>
      <vt:lpstr>Especial</vt:lpstr>
      <vt:lpstr>Estados</vt:lpstr>
      <vt:lpstr>Federales</vt:lpstr>
      <vt:lpstr>Índice!Informe</vt:lpstr>
      <vt:lpstr>'Base de Datos'!Privado</vt:lpstr>
      <vt:lpstr>Privados</vt:lpstr>
      <vt:lpstr>Publico</vt:lpstr>
      <vt:lpstr>'Base de Datos'!Público</vt:lpstr>
      <vt:lpstr>'Base de Datos'!sino</vt:lpstr>
      <vt:lpstr>Timestre</vt:lpstr>
      <vt:lpstr>'1.1 Metas ATD Indígena'!Títulos_a_imprimir</vt:lpstr>
      <vt:lpstr>'1.Metas ATD H.'!Títulos_a_imprimir</vt:lpstr>
      <vt:lpstr>'2. Metas Formación'!Títulos_a_imprimir</vt:lpstr>
      <vt:lpstr>'3.- Metas S.Vulnerabilidad'!Títulos_a_imprimir</vt:lpstr>
      <vt:lpstr>'4.- MEVyT Acreditación'!Títulos_a_imprimir</vt:lpstr>
      <vt:lpstr>'Reporte Metas'!Títulos_a_imprimir</vt:lpstr>
      <vt:lpstr>Resumen!Títulos_a_imprimir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Anayancy Alcántara A.</dc:creator>
  <cp:lastModifiedBy>Evalua01</cp:lastModifiedBy>
  <cp:lastPrinted>2019-06-20T23:47:01Z</cp:lastPrinted>
  <dcterms:created xsi:type="dcterms:W3CDTF">2018-03-27T16:56:27Z</dcterms:created>
  <dcterms:modified xsi:type="dcterms:W3CDTF">2020-07-29T16:01:34Z</dcterms:modified>
</cp:coreProperties>
</file>